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00" windowHeight="12530" activeTab="0"/>
  </bookViews>
  <sheets>
    <sheet name="RECAP" sheetId="1" r:id="rId1"/>
    <sheet name="Décompte heures" sheetId="2" r:id="rId2"/>
    <sheet name="Liste des paiements" sheetId="3" r:id="rId3"/>
  </sheets>
  <definedNames>
    <definedName name="_xlnm.Print_Titles" localSheetId="1">'Décompte heures'!$12:$12</definedName>
    <definedName name="_xlnm.Print_Area" localSheetId="1">'Décompte heures'!$A$1:$L$548</definedName>
  </definedNames>
  <calcPr fullCalcOnLoad="1"/>
</workbook>
</file>

<file path=xl/sharedStrings.xml><?xml version="1.0" encoding="utf-8"?>
<sst xmlns="http://schemas.openxmlformats.org/spreadsheetml/2006/main" count="618" uniqueCount="66">
  <si>
    <t>Total</t>
  </si>
  <si>
    <t>Libellé</t>
  </si>
  <si>
    <t>Adresse</t>
  </si>
  <si>
    <t>Numéro RCC</t>
  </si>
  <si>
    <t xml:space="preserve">Nom et prénom </t>
  </si>
  <si>
    <t>Dates</t>
  </si>
  <si>
    <t>Examens et traitements</t>
  </si>
  <si>
    <t>Soins de base</t>
  </si>
  <si>
    <t>Commune de  domicile</t>
  </si>
  <si>
    <t>Niveaux de soins</t>
  </si>
  <si>
    <t>Nom du fournisseur de prestations</t>
  </si>
  <si>
    <t>Montants facturés</t>
  </si>
  <si>
    <t>Total unités cumulées</t>
  </si>
  <si>
    <t>Total unités facturées</t>
  </si>
  <si>
    <t>Contribution par unité de 5'</t>
  </si>
  <si>
    <t>Liste des contributions des pouvoirs publics facturées</t>
  </si>
  <si>
    <t>Signature :</t>
  </si>
  <si>
    <t>Date :</t>
  </si>
  <si>
    <t>Heures facturées en unité de 5'</t>
  </si>
  <si>
    <t>Total montants cumulés</t>
  </si>
  <si>
    <t>Total montants facturés</t>
  </si>
  <si>
    <t>Contributions des pouvoirs publics facturées</t>
  </si>
  <si>
    <t>Total  unités cumulées des mois précédents</t>
  </si>
  <si>
    <t>Montants cumulés des mois précédents</t>
  </si>
  <si>
    <t>Nombre d'unités de 5'</t>
  </si>
  <si>
    <t>Evaluation et conseils</t>
  </si>
  <si>
    <t>Nom du fournisseur de prestations:</t>
  </si>
  <si>
    <t>Numéro RCC:</t>
  </si>
  <si>
    <t>Numéro de tél.:</t>
  </si>
  <si>
    <t xml:space="preserve">Récapitulation 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</si>
  <si>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</si>
  <si>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</si>
  <si>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</si>
  <si>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</si>
  <si>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</si>
  <si>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</si>
  <si>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</si>
  <si>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</si>
  <si>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 xml:space="preserve">Adresse, lieu </t>
  </si>
  <si>
    <t>Total AOS</t>
  </si>
  <si>
    <t>contribution AOS
(contrôle)</t>
  </si>
  <si>
    <t>Nom du médecin / assurance</t>
  </si>
  <si>
    <t>Période de facturation</t>
  </si>
  <si>
    <t>Annexes:</t>
  </si>
  <si>
    <t>Décompte des contributions des pouvoirs publics</t>
  </si>
  <si>
    <t>Liste des montants payés par les assureures</t>
  </si>
  <si>
    <t>Part du canton (70%)</t>
  </si>
  <si>
    <t>Part des communes (30%)</t>
  </si>
  <si>
    <t>Avenue de la Gare 999, 1950 Sion</t>
  </si>
  <si>
    <t>Sion</t>
  </si>
  <si>
    <t>Médecin X, 999999</t>
  </si>
  <si>
    <t>Hans Muster</t>
  </si>
  <si>
    <r>
      <t xml:space="preserve">Attention:
</t>
    </r>
    <r>
      <rPr>
        <b/>
        <sz val="10"/>
        <color indexed="9"/>
        <rFont val="Arial"/>
        <family val="2"/>
      </rPr>
      <t>Les données ci-dessous doivent être traitées de manière strictement confidentielle</t>
    </r>
    <r>
      <rPr>
        <sz val="10"/>
        <color indexed="9"/>
        <rFont val="Arial"/>
        <family val="2"/>
      </rPr>
      <t>. Les CMS sont soumis à la loi sur l’information du public, la protection des données et l’archivage (LIPDA). Au sein des CMS, seules les personnes en charge du paiement des contributions résiduelles peuvent avoir accès à ces données. Elles doivent veiller à la protection de ces informations.</t>
    </r>
  </si>
  <si>
    <t>Liste des paiements des contributions AOS</t>
  </si>
  <si>
    <t>Patient</t>
  </si>
  <si>
    <t>Montant</t>
  </si>
  <si>
    <t>Date</t>
  </si>
  <si>
    <t>Assurance</t>
  </si>
  <si>
    <t>Patient 1</t>
  </si>
  <si>
    <t>Patient 2</t>
  </si>
  <si>
    <t>Patient 3</t>
  </si>
  <si>
    <t>Patient 4</t>
  </si>
  <si>
    <t xml:space="preserve">Date </t>
  </si>
  <si>
    <t>Signature</t>
  </si>
  <si>
    <t>Année 2024</t>
  </si>
  <si>
    <t>1.03.2024 - 20.03.2024</t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</si>
</sst>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 * #,##0.0_ ;_ * \-#,##0.0_ ;_ * &quot;-&quot;??_ ;_ @_ "/>
    <numFmt numFmtId="185" formatCode="_ * #,##0_ ;_ * \-#,##0_ ;_ * &quot;-&quot;??_ ;_ @_ "/>
    <numFmt numFmtId="186" formatCode="0.000"/>
    <numFmt numFmtId="187" formatCode="0.0000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171" fontId="0" fillId="0" borderId="10" xfId="47" applyFont="1" applyFill="1" applyBorder="1" applyAlignment="1" applyProtection="1">
      <alignment vertical="center"/>
      <protection locked="0"/>
    </xf>
    <xf numFmtId="185" fontId="0" fillId="0" borderId="10" xfId="47" applyNumberFormat="1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1" fontId="1" fillId="0" borderId="10" xfId="47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1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5" fontId="3" fillId="0" borderId="0" xfId="47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185" fontId="0" fillId="0" borderId="0" xfId="47" applyNumberFormat="1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85" fontId="3" fillId="0" borderId="0" xfId="47" applyNumberFormat="1" applyFont="1" applyBorder="1" applyAlignment="1" applyProtection="1">
      <alignment/>
      <protection/>
    </xf>
    <xf numFmtId="171" fontId="3" fillId="0" borderId="0" xfId="47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85" fontId="1" fillId="0" borderId="12" xfId="47" applyNumberFormat="1" applyFont="1" applyBorder="1" applyAlignment="1" applyProtection="1">
      <alignment/>
      <protection/>
    </xf>
    <xf numFmtId="171" fontId="1" fillId="0" borderId="12" xfId="47" applyFont="1" applyBorder="1" applyAlignment="1" applyProtection="1">
      <alignment/>
      <protection/>
    </xf>
    <xf numFmtId="171" fontId="1" fillId="0" borderId="0" xfId="47" applyFont="1" applyBorder="1" applyAlignment="1" applyProtection="1">
      <alignment/>
      <protection/>
    </xf>
    <xf numFmtId="185" fontId="7" fillId="0" borderId="0" xfId="47" applyNumberFormat="1" applyFont="1" applyBorder="1" applyAlignment="1" applyProtection="1">
      <alignment/>
      <protection/>
    </xf>
    <xf numFmtId="171" fontId="7" fillId="0" borderId="12" xfId="47" applyFont="1" applyBorder="1" applyAlignment="1" applyProtection="1">
      <alignment/>
      <protection/>
    </xf>
    <xf numFmtId="185" fontId="1" fillId="0" borderId="0" xfId="47" applyNumberFormat="1" applyFont="1" applyBorder="1" applyAlignment="1" applyProtection="1">
      <alignment/>
      <protection/>
    </xf>
    <xf numFmtId="171" fontId="7" fillId="0" borderId="0" xfId="47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1" fontId="1" fillId="0" borderId="11" xfId="47" applyFont="1" applyBorder="1" applyAlignment="1" applyProtection="1">
      <alignment/>
      <protection/>
    </xf>
    <xf numFmtId="171" fontId="1" fillId="0" borderId="0" xfId="47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71" fontId="7" fillId="0" borderId="11" xfId="47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1" fontId="6" fillId="0" borderId="10" xfId="47" applyFont="1" applyBorder="1" applyAlignment="1" applyProtection="1">
      <alignment horizontal="center" vertical="center" wrapText="1"/>
      <protection/>
    </xf>
    <xf numFmtId="171" fontId="6" fillId="0" borderId="14" xfId="47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171" fontId="0" fillId="0" borderId="10" xfId="47" applyFont="1" applyBorder="1" applyAlignment="1" applyProtection="1">
      <alignment/>
      <protection/>
    </xf>
    <xf numFmtId="171" fontId="0" fillId="0" borderId="0" xfId="47" applyFont="1" applyBorder="1" applyAlignment="1" applyProtection="1">
      <alignment/>
      <protection/>
    </xf>
    <xf numFmtId="171" fontId="3" fillId="0" borderId="10" xfId="47" applyFont="1" applyBorder="1" applyAlignment="1" applyProtection="1">
      <alignment/>
      <protection/>
    </xf>
    <xf numFmtId="171" fontId="1" fillId="0" borderId="10" xfId="47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71" fontId="7" fillId="0" borderId="10" xfId="47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171" fontId="0" fillId="0" borderId="0" xfId="44" applyFont="1" applyFill="1" applyBorder="1" applyAlignment="1" applyProtection="1">
      <alignment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  <xf numFmtId="0" fontId="50" fillId="33" borderId="0" xfId="0" applyFont="1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horizontal="left" vertical="top"/>
      <protection/>
    </xf>
    <xf numFmtId="185" fontId="3" fillId="0" borderId="0" xfId="47" applyNumberFormat="1" applyFont="1" applyBorder="1" applyAlignment="1" applyProtection="1">
      <alignment horizontal="center" vertical="center" wrapText="1"/>
      <protection/>
    </xf>
    <xf numFmtId="185" fontId="3" fillId="0" borderId="11" xfId="47" applyNumberFormat="1" applyFont="1" applyBorder="1" applyAlignment="1" applyProtection="1">
      <alignment horizontal="center" vertical="center" wrapText="1"/>
      <protection/>
    </xf>
    <xf numFmtId="171" fontId="12" fillId="0" borderId="10" xfId="47" applyFont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Komma 2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90" zoomScaleSheetLayoutView="90" zoomScalePageLayoutView="0" workbookViewId="0" topLeftCell="A1">
      <selection activeCell="H37" sqref="H37"/>
    </sheetView>
  </sheetViews>
  <sheetFormatPr defaultColWidth="11.421875" defaultRowHeight="12.75"/>
  <cols>
    <col min="1" max="1" width="32.00390625" style="5" customWidth="1"/>
    <col min="2" max="2" width="17.57421875" style="5" customWidth="1"/>
    <col min="3" max="3" width="18.140625" style="5" customWidth="1"/>
    <col min="4" max="4" width="17.710937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29</v>
      </c>
      <c r="D1" s="6" t="s">
        <v>64</v>
      </c>
    </row>
    <row r="2" ht="15" customHeight="1">
      <c r="A2" s="4"/>
    </row>
    <row r="3" spans="1:4" ht="15" customHeight="1">
      <c r="A3" s="5" t="s">
        <v>26</v>
      </c>
      <c r="B3" s="71"/>
      <c r="C3" s="70"/>
      <c r="D3" s="70"/>
    </row>
    <row r="4" spans="1:4" ht="15" customHeight="1">
      <c r="A4" s="5" t="s">
        <v>37</v>
      </c>
      <c r="B4" s="70"/>
      <c r="C4" s="70"/>
      <c r="D4" s="70"/>
    </row>
    <row r="5" spans="1:4" ht="15" customHeight="1">
      <c r="A5" s="5" t="s">
        <v>27</v>
      </c>
      <c r="B5" s="70"/>
      <c r="C5" s="70"/>
      <c r="D5" s="70"/>
    </row>
    <row r="6" spans="1:4" ht="15" customHeight="1">
      <c r="A6" s="5" t="s">
        <v>28</v>
      </c>
      <c r="B6" s="70"/>
      <c r="C6" s="70"/>
      <c r="D6" s="70"/>
    </row>
    <row r="7" ht="15" customHeight="1"/>
    <row r="8" spans="1:2" ht="15" customHeight="1">
      <c r="A8" s="7" t="s">
        <v>36</v>
      </c>
      <c r="B8" s="8"/>
    </row>
    <row r="9" spans="1:4" ht="15" customHeight="1">
      <c r="A9" s="9" t="s">
        <v>35</v>
      </c>
      <c r="B9" s="70"/>
      <c r="C9" s="70"/>
      <c r="D9" s="70"/>
    </row>
    <row r="10" spans="1:4" ht="15" customHeight="1">
      <c r="A10" s="9" t="s">
        <v>33</v>
      </c>
      <c r="B10" s="70"/>
      <c r="C10" s="70"/>
      <c r="D10" s="70"/>
    </row>
    <row r="11" spans="1:4" ht="15" customHeight="1">
      <c r="A11" s="5" t="s">
        <v>34</v>
      </c>
      <c r="B11" s="70"/>
      <c r="C11" s="70"/>
      <c r="D11" s="70"/>
    </row>
    <row r="12" spans="1:4" ht="15" customHeight="1">
      <c r="A12" s="5" t="s">
        <v>30</v>
      </c>
      <c r="B12" s="70"/>
      <c r="C12" s="70"/>
      <c r="D12" s="70"/>
    </row>
    <row r="13" spans="1:2" ht="15" customHeight="1">
      <c r="A13" s="5" t="s">
        <v>31</v>
      </c>
      <c r="B13" s="10"/>
    </row>
    <row r="14" spans="1:4" ht="15" customHeight="1">
      <c r="A14" s="5" t="s">
        <v>32</v>
      </c>
      <c r="B14" s="70"/>
      <c r="C14" s="70"/>
      <c r="D14" s="70"/>
    </row>
    <row r="15" ht="15" customHeight="1"/>
    <row r="16" spans="1:4" ht="15" customHeight="1">
      <c r="A16" s="11" t="s">
        <v>42</v>
      </c>
      <c r="B16" s="70"/>
      <c r="C16" s="70"/>
      <c r="D16" s="70"/>
    </row>
    <row r="17" ht="15" customHeight="1"/>
    <row r="18" ht="15" customHeight="1"/>
    <row r="19" ht="15.75" customHeight="1">
      <c r="A19" s="12" t="s">
        <v>18</v>
      </c>
    </row>
    <row r="20" ht="15.75" customHeight="1"/>
    <row r="21" spans="1:4" ht="37.5" customHeight="1">
      <c r="A21" s="13" t="s">
        <v>1</v>
      </c>
      <c r="B21" s="13" t="s">
        <v>22</v>
      </c>
      <c r="C21" s="13" t="s">
        <v>13</v>
      </c>
      <c r="D21" s="13" t="s">
        <v>12</v>
      </c>
    </row>
    <row r="22" spans="1:4" ht="15" customHeight="1">
      <c r="A22" s="14" t="s">
        <v>25</v>
      </c>
      <c r="B22" s="1"/>
      <c r="C22" s="15">
        <f>'Décompte heures'!H4</f>
        <v>20</v>
      </c>
      <c r="D22" s="15">
        <f>SUM(B22:C22)</f>
        <v>20</v>
      </c>
    </row>
    <row r="23" spans="1:4" ht="15" customHeight="1">
      <c r="A23" s="14" t="s">
        <v>6</v>
      </c>
      <c r="B23" s="1"/>
      <c r="C23" s="15">
        <f>'Décompte heures'!H5</f>
        <v>30</v>
      </c>
      <c r="D23" s="15">
        <f>SUM(B23:C23)</f>
        <v>30</v>
      </c>
    </row>
    <row r="24" spans="1:4" ht="15" customHeight="1">
      <c r="A24" s="14" t="s">
        <v>7</v>
      </c>
      <c r="B24" s="1"/>
      <c r="C24" s="15">
        <f>'Décompte heures'!H6</f>
        <v>40</v>
      </c>
      <c r="D24" s="15">
        <f>SUM(B24:C24)</f>
        <v>40</v>
      </c>
    </row>
    <row r="25" spans="1:4" ht="15" customHeight="1">
      <c r="A25" s="16" t="s">
        <v>0</v>
      </c>
      <c r="B25" s="17">
        <f>SUM(B22:B24)</f>
        <v>0</v>
      </c>
      <c r="C25" s="17">
        <f>SUM(C22:C24)</f>
        <v>90</v>
      </c>
      <c r="D25" s="17">
        <f>SUM(D22:D24)</f>
        <v>90</v>
      </c>
    </row>
    <row r="26" spans="1:4" ht="15" customHeight="1">
      <c r="A26" s="18"/>
      <c r="B26" s="18"/>
      <c r="C26" s="18"/>
      <c r="D26" s="18"/>
    </row>
    <row r="27" ht="15" customHeight="1"/>
    <row r="28" ht="15" customHeight="1">
      <c r="A28" s="12" t="s">
        <v>21</v>
      </c>
    </row>
    <row r="29" ht="15" customHeight="1"/>
    <row r="30" spans="1:4" ht="39.75" customHeight="1">
      <c r="A30" s="13" t="s">
        <v>1</v>
      </c>
      <c r="B30" s="13" t="s">
        <v>23</v>
      </c>
      <c r="C30" s="13" t="s">
        <v>20</v>
      </c>
      <c r="D30" s="13" t="s">
        <v>19</v>
      </c>
    </row>
    <row r="31" spans="1:9" s="11" customFormat="1" ht="15" customHeight="1">
      <c r="A31" s="14" t="s">
        <v>25</v>
      </c>
      <c r="B31" s="1"/>
      <c r="C31" s="15">
        <f>'Décompte heures'!I4</f>
        <v>46.85</v>
      </c>
      <c r="D31" s="15">
        <f>SUM(B31:C31)</f>
        <v>46.85</v>
      </c>
      <c r="G31" s="5"/>
      <c r="H31" s="5"/>
      <c r="I31" s="5"/>
    </row>
    <row r="32" spans="1:4" ht="15" customHeight="1">
      <c r="A32" s="14" t="s">
        <v>6</v>
      </c>
      <c r="B32" s="1"/>
      <c r="C32" s="15">
        <f>'Décompte heures'!I5</f>
        <v>82.5</v>
      </c>
      <c r="D32" s="15">
        <f>SUM(B32:C32)</f>
        <v>82.5</v>
      </c>
    </row>
    <row r="33" spans="1:4" ht="15" customHeight="1">
      <c r="A33" s="14" t="s">
        <v>7</v>
      </c>
      <c r="B33" s="1"/>
      <c r="C33" s="15">
        <f>'Décompte heures'!I6</f>
        <v>71.35</v>
      </c>
      <c r="D33" s="15">
        <f>SUM(B33:C33)</f>
        <v>71.35</v>
      </c>
    </row>
    <row r="34" spans="1:4" ht="15" customHeight="1">
      <c r="A34" s="16" t="s">
        <v>0</v>
      </c>
      <c r="B34" s="17">
        <f>SUM(B31:B33)</f>
        <v>0</v>
      </c>
      <c r="C34" s="17">
        <f>SUM(C31:C33)</f>
        <v>200.7</v>
      </c>
      <c r="D34" s="17">
        <f>SUM(D31:D33)</f>
        <v>200.7</v>
      </c>
    </row>
    <row r="36" spans="1:4" ht="15" customHeight="1">
      <c r="A36" s="16" t="s">
        <v>46</v>
      </c>
      <c r="B36" s="19"/>
      <c r="C36" s="19">
        <f>ROUND(C34*70%*20,0)/20</f>
        <v>140.5</v>
      </c>
      <c r="D36" s="19">
        <f>ROUND(D34*70%*20,0)/20</f>
        <v>140.5</v>
      </c>
    </row>
    <row r="37" spans="1:4" ht="15" customHeight="1">
      <c r="A37" s="16" t="s">
        <v>47</v>
      </c>
      <c r="B37" s="19"/>
      <c r="C37" s="19">
        <f>C34-C36</f>
        <v>60.19999999999999</v>
      </c>
      <c r="D37" s="19">
        <f>D34-D36</f>
        <v>60.19999999999999</v>
      </c>
    </row>
    <row r="38" spans="1:5" ht="15" customHeight="1">
      <c r="A38" s="20"/>
      <c r="B38" s="18"/>
      <c r="C38" s="18"/>
      <c r="D38" s="18"/>
      <c r="E38" s="18"/>
    </row>
    <row r="39" spans="1:5" ht="15" customHeight="1">
      <c r="A39" s="20"/>
      <c r="B39" s="18"/>
      <c r="C39" s="18"/>
      <c r="D39" s="18"/>
      <c r="E39" s="18"/>
    </row>
    <row r="40" ht="15" customHeight="1"/>
    <row r="41" spans="1:2" ht="15" customHeight="1">
      <c r="A41" s="5" t="s">
        <v>17</v>
      </c>
      <c r="B41" s="3"/>
    </row>
    <row r="42" ht="15" customHeight="1">
      <c r="B42" s="21"/>
    </row>
    <row r="43" ht="15" customHeight="1"/>
    <row r="44" spans="1:3" ht="15" customHeight="1">
      <c r="A44" s="5" t="s">
        <v>16</v>
      </c>
      <c r="B44" s="22"/>
      <c r="C44" s="22"/>
    </row>
    <row r="47" ht="12">
      <c r="A47" s="23" t="s">
        <v>43</v>
      </c>
    </row>
    <row r="48" ht="12">
      <c r="A48" s="5" t="s">
        <v>44</v>
      </c>
    </row>
    <row r="49" ht="12">
      <c r="A49" s="5" t="s">
        <v>45</v>
      </c>
    </row>
  </sheetData>
  <sheetProtection password="CC7B" sheet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B22:B24 B31:B33 B9:B12 B3:B6 B14 B16">
    <cfRule type="expression" priority="1" dxfId="0" stopIfTrue="1">
      <formula>ISBLANK(B3)</formula>
    </cfRule>
  </conditionalFormatting>
  <conditionalFormatting sqref="B41">
    <cfRule type="expression" priority="2" dxfId="0" stopIfTrue="1">
      <formula>ISBLANK(B41)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8"/>
  <sheetViews>
    <sheetView view="pageBreakPreview" zoomScaleSheetLayoutView="100" workbookViewId="0" topLeftCell="A1">
      <selection activeCell="A13" sqref="A13:E16"/>
    </sheetView>
  </sheetViews>
  <sheetFormatPr defaultColWidth="11.421875" defaultRowHeight="12.75"/>
  <cols>
    <col min="1" max="1" width="17.421875" style="24" customWidth="1"/>
    <col min="2" max="2" width="17.8515625" style="24" customWidth="1"/>
    <col min="3" max="3" width="12.140625" style="24" customWidth="1"/>
    <col min="4" max="4" width="16.00390625" style="24" customWidth="1"/>
    <col min="5" max="5" width="13.7109375" style="24" customWidth="1"/>
    <col min="6" max="6" width="16.7109375" style="24" customWidth="1"/>
    <col min="7" max="7" width="12.140625" style="24" customWidth="1"/>
    <col min="8" max="8" width="13.7109375" style="24" customWidth="1"/>
    <col min="9" max="9" width="11.421875" style="31" customWidth="1"/>
    <col min="10" max="10" width="1.57421875" style="31" customWidth="1"/>
    <col min="11" max="11" width="7.00390625" style="42" customWidth="1"/>
    <col min="12" max="12" width="9.57421875" style="33" customWidth="1"/>
    <col min="13" max="16384" width="11.421875" style="24" customWidth="1"/>
  </cols>
  <sheetData>
    <row r="1" spans="1:12" ht="56.25" customHeight="1">
      <c r="A1" s="78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 customHeight="1">
      <c r="A2" s="24" t="s">
        <v>10</v>
      </c>
      <c r="C2" s="25">
        <f>RECAP!B3</f>
        <v>0</v>
      </c>
      <c r="D2" s="26"/>
      <c r="G2" s="27"/>
      <c r="H2" s="80" t="s">
        <v>24</v>
      </c>
      <c r="I2" s="80" t="s">
        <v>11</v>
      </c>
      <c r="J2" s="28"/>
      <c r="K2" s="80"/>
      <c r="L2" s="80" t="s">
        <v>39</v>
      </c>
    </row>
    <row r="3" spans="1:12" ht="12.75" customHeight="1">
      <c r="A3" s="24" t="s">
        <v>2</v>
      </c>
      <c r="C3" s="25">
        <f>RECAP!B4</f>
        <v>0</v>
      </c>
      <c r="D3" s="26"/>
      <c r="G3" s="29"/>
      <c r="H3" s="81"/>
      <c r="I3" s="81"/>
      <c r="J3" s="28"/>
      <c r="K3" s="80"/>
      <c r="L3" s="81"/>
    </row>
    <row r="4" spans="1:12" ht="14.25" customHeight="1">
      <c r="A4" s="24" t="s">
        <v>3</v>
      </c>
      <c r="C4" s="25">
        <f>RECAP!B5</f>
        <v>0</v>
      </c>
      <c r="D4" s="26"/>
      <c r="G4" s="29" t="s">
        <v>25</v>
      </c>
      <c r="H4" s="30">
        <f>SUMIF(F$11:F$65536,G4,G$11:G$64660)</f>
        <v>20</v>
      </c>
      <c r="I4" s="31">
        <f>SUMIF(F$11:F$65536,G4,I$11:I$65536)</f>
        <v>46.85</v>
      </c>
      <c r="K4" s="32"/>
      <c r="L4" s="33">
        <f>SUMIF(F$11:F$65536,G4,L$11:L$65536)</f>
        <v>128.16666666666669</v>
      </c>
    </row>
    <row r="5" spans="7:12" ht="12">
      <c r="G5" s="29" t="s">
        <v>6</v>
      </c>
      <c r="H5" s="30">
        <f>SUMIF(F$11:F$65536,G5,G$11:G$64660)</f>
        <v>30</v>
      </c>
      <c r="I5" s="31">
        <f>SUMIF(F$11:F$65536,G5,I$11:I$65536)</f>
        <v>82.5</v>
      </c>
      <c r="K5" s="32"/>
      <c r="L5" s="33">
        <f>SUMIF(F$11:F$65536,G5,L$11:L$65536)</f>
        <v>157.5</v>
      </c>
    </row>
    <row r="6" spans="7:12" ht="14.25" customHeight="1">
      <c r="G6" s="29" t="s">
        <v>7</v>
      </c>
      <c r="H6" s="30">
        <f>SUMIF(F$11:F$65536,G6,G$11:G$64660)</f>
        <v>40</v>
      </c>
      <c r="I6" s="31">
        <f>SUMIF(F$11:F$65536,G6,I$11:I$65536)</f>
        <v>71.35</v>
      </c>
      <c r="K6" s="32"/>
      <c r="L6" s="33">
        <f>SUMIF(F$11:F$65536,G6,L$11:L$65536)</f>
        <v>175.33333333333334</v>
      </c>
    </row>
    <row r="7" spans="7:12" ht="14.25" customHeight="1" thickBot="1">
      <c r="G7" s="34" t="s">
        <v>0</v>
      </c>
      <c r="H7" s="35">
        <f>SUM(H4:H6)</f>
        <v>90</v>
      </c>
      <c r="I7" s="36">
        <f>SUM(I4:I6)</f>
        <v>200.7</v>
      </c>
      <c r="J7" s="37"/>
      <c r="K7" s="38"/>
      <c r="L7" s="39">
        <f>SUM(L4:L6)</f>
        <v>461</v>
      </c>
    </row>
    <row r="8" spans="7:12" ht="14.25" customHeight="1" thickTop="1">
      <c r="G8" s="34"/>
      <c r="H8" s="40"/>
      <c r="I8" s="37"/>
      <c r="J8" s="37"/>
      <c r="K8" s="38"/>
      <c r="L8" s="41"/>
    </row>
    <row r="9" spans="9:12" ht="12">
      <c r="I9" s="31">
        <f>SUMIF(F$11:F$65536,G7,I$11:I$65536)-I7</f>
        <v>0</v>
      </c>
      <c r="L9" s="33">
        <f>SUMIF(F$11:F$65536,G7,L$11:L$65536)-L7</f>
        <v>0</v>
      </c>
    </row>
    <row r="10" ht="12.75">
      <c r="A10" s="43" t="s">
        <v>15</v>
      </c>
    </row>
    <row r="11" spans="1:12" ht="12.75">
      <c r="A11" s="44"/>
      <c r="B11" s="44"/>
      <c r="C11" s="44"/>
      <c r="D11" s="44"/>
      <c r="E11" s="44"/>
      <c r="F11" s="44"/>
      <c r="G11" s="44"/>
      <c r="H11" s="44"/>
      <c r="I11" s="45"/>
      <c r="J11" s="46"/>
      <c r="K11" s="47"/>
      <c r="L11" s="48"/>
    </row>
    <row r="12" spans="1:12" ht="35.25" customHeight="1">
      <c r="A12" s="49" t="s">
        <v>4</v>
      </c>
      <c r="B12" s="49" t="s">
        <v>38</v>
      </c>
      <c r="C12" s="49" t="s">
        <v>8</v>
      </c>
      <c r="D12" s="49" t="s">
        <v>41</v>
      </c>
      <c r="E12" s="49" t="s">
        <v>5</v>
      </c>
      <c r="F12" s="50" t="s">
        <v>9</v>
      </c>
      <c r="G12" s="50" t="s">
        <v>24</v>
      </c>
      <c r="H12" s="50" t="s">
        <v>14</v>
      </c>
      <c r="I12" s="51" t="s">
        <v>0</v>
      </c>
      <c r="J12" s="52"/>
      <c r="K12" s="82" t="s">
        <v>40</v>
      </c>
      <c r="L12" s="82"/>
    </row>
    <row r="13" spans="1:12" ht="12.75" customHeight="1">
      <c r="A13" s="77" t="s">
        <v>51</v>
      </c>
      <c r="B13" s="77" t="s">
        <v>48</v>
      </c>
      <c r="C13" s="77" t="s">
        <v>49</v>
      </c>
      <c r="D13" s="77" t="s">
        <v>50</v>
      </c>
      <c r="E13" s="77" t="s">
        <v>65</v>
      </c>
      <c r="F13" s="53" t="s">
        <v>25</v>
      </c>
      <c r="G13" s="2">
        <v>20</v>
      </c>
      <c r="H13" s="54">
        <f>(28.1)/12</f>
        <v>2.341666666666667</v>
      </c>
      <c r="I13" s="54">
        <f>ROUND(G13*H13*20,0)/20</f>
        <v>46.85</v>
      </c>
      <c r="J13" s="55"/>
      <c r="K13" s="56">
        <f>76.9/12</f>
        <v>6.408333333333334</v>
      </c>
      <c r="L13" s="56">
        <f>G13*K13</f>
        <v>128.16666666666669</v>
      </c>
    </row>
    <row r="14" spans="1:12" ht="12">
      <c r="A14" s="73"/>
      <c r="B14" s="73"/>
      <c r="C14" s="73"/>
      <c r="D14" s="73"/>
      <c r="E14" s="73"/>
      <c r="F14" s="53" t="s">
        <v>6</v>
      </c>
      <c r="G14" s="2">
        <v>30</v>
      </c>
      <c r="H14" s="54">
        <f>(33)/12</f>
        <v>2.75</v>
      </c>
      <c r="I14" s="54">
        <f>ROUND(G14*H14*20,0)/20</f>
        <v>82.5</v>
      </c>
      <c r="J14" s="55"/>
      <c r="K14" s="56">
        <f>63/12</f>
        <v>5.25</v>
      </c>
      <c r="L14" s="56">
        <f>G14*K14</f>
        <v>157.5</v>
      </c>
    </row>
    <row r="15" spans="1:12" ht="12">
      <c r="A15" s="73"/>
      <c r="B15" s="73"/>
      <c r="C15" s="73"/>
      <c r="D15" s="73"/>
      <c r="E15" s="73"/>
      <c r="F15" s="53" t="s">
        <v>7</v>
      </c>
      <c r="G15" s="2">
        <v>40</v>
      </c>
      <c r="H15" s="54">
        <f>(21.4)/12</f>
        <v>1.7833333333333332</v>
      </c>
      <c r="I15" s="54">
        <f>ROUND(G15*H15*20,0)/20</f>
        <v>71.35</v>
      </c>
      <c r="J15" s="55"/>
      <c r="K15" s="56">
        <f>52.6/12</f>
        <v>4.383333333333334</v>
      </c>
      <c r="L15" s="56">
        <f>G15*K15</f>
        <v>175.33333333333334</v>
      </c>
    </row>
    <row r="16" spans="1:12" ht="12.75">
      <c r="A16" s="74"/>
      <c r="B16" s="74"/>
      <c r="C16" s="74"/>
      <c r="D16" s="74"/>
      <c r="E16" s="74"/>
      <c r="F16" s="75" t="s">
        <v>0</v>
      </c>
      <c r="G16" s="75"/>
      <c r="H16" s="76"/>
      <c r="I16" s="57">
        <f>SUM(I13:I15)</f>
        <v>200.7</v>
      </c>
      <c r="J16" s="37"/>
      <c r="K16" s="58"/>
      <c r="L16" s="59">
        <f>SUM(L13:L15)</f>
        <v>461</v>
      </c>
    </row>
    <row r="17" spans="1:12" ht="12.75" customHeight="1">
      <c r="A17" s="72"/>
      <c r="B17" s="72"/>
      <c r="C17" s="72"/>
      <c r="D17" s="72"/>
      <c r="E17" s="72"/>
      <c r="F17" s="53" t="s">
        <v>25</v>
      </c>
      <c r="G17" s="2"/>
      <c r="H17" s="54">
        <f>(28.1)/12</f>
        <v>2.341666666666667</v>
      </c>
      <c r="I17" s="54">
        <f>ROUND(G17*H17*20,0)/20</f>
        <v>0</v>
      </c>
      <c r="J17" s="55"/>
      <c r="K17" s="56">
        <f>76.9/12</f>
        <v>6.408333333333334</v>
      </c>
      <c r="L17" s="56">
        <f>G17*K17</f>
        <v>0</v>
      </c>
    </row>
    <row r="18" spans="1:12" ht="12">
      <c r="A18" s="73"/>
      <c r="B18" s="73"/>
      <c r="C18" s="73"/>
      <c r="D18" s="73"/>
      <c r="E18" s="73"/>
      <c r="F18" s="53" t="s">
        <v>6</v>
      </c>
      <c r="G18" s="2"/>
      <c r="H18" s="54">
        <f>(33)/12</f>
        <v>2.75</v>
      </c>
      <c r="I18" s="54">
        <f>ROUND(G18*H18*20,0)/20</f>
        <v>0</v>
      </c>
      <c r="J18" s="55"/>
      <c r="K18" s="56">
        <f>63/12</f>
        <v>5.25</v>
      </c>
      <c r="L18" s="56">
        <f>G18*K18</f>
        <v>0</v>
      </c>
    </row>
    <row r="19" spans="1:12" ht="12">
      <c r="A19" s="73"/>
      <c r="B19" s="73"/>
      <c r="C19" s="73"/>
      <c r="D19" s="73"/>
      <c r="E19" s="73"/>
      <c r="F19" s="53" t="s">
        <v>7</v>
      </c>
      <c r="G19" s="2"/>
      <c r="H19" s="54">
        <f>(21.4)/12</f>
        <v>1.7833333333333332</v>
      </c>
      <c r="I19" s="54">
        <f>ROUND(G19*H19*20,0)/20</f>
        <v>0</v>
      </c>
      <c r="J19" s="55"/>
      <c r="K19" s="56">
        <f>52.6/12</f>
        <v>4.383333333333334</v>
      </c>
      <c r="L19" s="56">
        <f>G19*K19</f>
        <v>0</v>
      </c>
    </row>
    <row r="20" spans="1:12" ht="12.75">
      <c r="A20" s="74"/>
      <c r="B20" s="74"/>
      <c r="C20" s="74"/>
      <c r="D20" s="74"/>
      <c r="E20" s="74"/>
      <c r="F20" s="75" t="s">
        <v>0</v>
      </c>
      <c r="G20" s="75"/>
      <c r="H20" s="76"/>
      <c r="I20" s="57">
        <f>SUM(I17:I19)</f>
        <v>0</v>
      </c>
      <c r="J20" s="37"/>
      <c r="K20" s="58"/>
      <c r="L20" s="59">
        <f>SUM(L17:L19)</f>
        <v>0</v>
      </c>
    </row>
    <row r="21" spans="1:12" ht="12.75" customHeight="1">
      <c r="A21" s="72"/>
      <c r="B21" s="72"/>
      <c r="C21" s="72"/>
      <c r="D21" s="72"/>
      <c r="E21" s="72"/>
      <c r="F21" s="53" t="s">
        <v>25</v>
      </c>
      <c r="G21" s="2"/>
      <c r="H21" s="54">
        <f>(28.1)/12</f>
        <v>2.341666666666667</v>
      </c>
      <c r="I21" s="54">
        <f>ROUND(G21*H21*20,0)/20</f>
        <v>0</v>
      </c>
      <c r="J21" s="55"/>
      <c r="K21" s="56">
        <f>76.9/12</f>
        <v>6.408333333333334</v>
      </c>
      <c r="L21" s="56">
        <f>G21*K21</f>
        <v>0</v>
      </c>
    </row>
    <row r="22" spans="1:12" ht="12">
      <c r="A22" s="73"/>
      <c r="B22" s="73"/>
      <c r="C22" s="73"/>
      <c r="D22" s="73"/>
      <c r="E22" s="73"/>
      <c r="F22" s="53" t="s">
        <v>6</v>
      </c>
      <c r="G22" s="2"/>
      <c r="H22" s="54">
        <f>(33)/12</f>
        <v>2.75</v>
      </c>
      <c r="I22" s="54">
        <f>ROUND(G22*H22*20,0)/20</f>
        <v>0</v>
      </c>
      <c r="J22" s="55"/>
      <c r="K22" s="56">
        <f>63/12</f>
        <v>5.25</v>
      </c>
      <c r="L22" s="56">
        <f>G22*K22</f>
        <v>0</v>
      </c>
    </row>
    <row r="23" spans="1:12" ht="12">
      <c r="A23" s="73"/>
      <c r="B23" s="73"/>
      <c r="C23" s="73"/>
      <c r="D23" s="73"/>
      <c r="E23" s="73"/>
      <c r="F23" s="53" t="s">
        <v>7</v>
      </c>
      <c r="G23" s="2"/>
      <c r="H23" s="54">
        <f>(21.4)/12</f>
        <v>1.7833333333333332</v>
      </c>
      <c r="I23" s="54">
        <f>ROUND(G23*H23*20,0)/20</f>
        <v>0</v>
      </c>
      <c r="J23" s="55"/>
      <c r="K23" s="56">
        <f>52.6/12</f>
        <v>4.383333333333334</v>
      </c>
      <c r="L23" s="56">
        <f>G23*K23</f>
        <v>0</v>
      </c>
    </row>
    <row r="24" spans="1:12" ht="12.75">
      <c r="A24" s="74"/>
      <c r="B24" s="74"/>
      <c r="C24" s="74"/>
      <c r="D24" s="74"/>
      <c r="E24" s="74"/>
      <c r="F24" s="75" t="s">
        <v>0</v>
      </c>
      <c r="G24" s="75"/>
      <c r="H24" s="76"/>
      <c r="I24" s="57">
        <f>SUM(I21:I23)</f>
        <v>0</v>
      </c>
      <c r="J24" s="37"/>
      <c r="K24" s="58"/>
      <c r="L24" s="59">
        <f>SUM(L21:L23)</f>
        <v>0</v>
      </c>
    </row>
    <row r="25" spans="1:12" ht="12.75" customHeight="1">
      <c r="A25" s="72"/>
      <c r="B25" s="72"/>
      <c r="C25" s="72"/>
      <c r="D25" s="72"/>
      <c r="E25" s="72"/>
      <c r="F25" s="53" t="s">
        <v>25</v>
      </c>
      <c r="G25" s="2"/>
      <c r="H25" s="54">
        <f>(28.1)/12</f>
        <v>2.341666666666667</v>
      </c>
      <c r="I25" s="54">
        <f>ROUND(G25*H25*20,0)/20</f>
        <v>0</v>
      </c>
      <c r="J25" s="55"/>
      <c r="K25" s="56">
        <f>76.9/12</f>
        <v>6.408333333333334</v>
      </c>
      <c r="L25" s="56">
        <f>G25*K25</f>
        <v>0</v>
      </c>
    </row>
    <row r="26" spans="1:12" ht="12">
      <c r="A26" s="73"/>
      <c r="B26" s="73"/>
      <c r="C26" s="73"/>
      <c r="D26" s="73"/>
      <c r="E26" s="73"/>
      <c r="F26" s="53" t="s">
        <v>6</v>
      </c>
      <c r="G26" s="2"/>
      <c r="H26" s="54">
        <f>(33)/12</f>
        <v>2.75</v>
      </c>
      <c r="I26" s="54">
        <f>ROUND(G26*H26*20,0)/20</f>
        <v>0</v>
      </c>
      <c r="J26" s="55"/>
      <c r="K26" s="56">
        <f>63/12</f>
        <v>5.25</v>
      </c>
      <c r="L26" s="56">
        <f>G26*K26</f>
        <v>0</v>
      </c>
    </row>
    <row r="27" spans="1:12" ht="12">
      <c r="A27" s="73"/>
      <c r="B27" s="73"/>
      <c r="C27" s="73"/>
      <c r="D27" s="73"/>
      <c r="E27" s="73"/>
      <c r="F27" s="53" t="s">
        <v>7</v>
      </c>
      <c r="G27" s="2"/>
      <c r="H27" s="54">
        <f>(21.4)/12</f>
        <v>1.7833333333333332</v>
      </c>
      <c r="I27" s="54">
        <f>ROUND(G27*H27*20,0)/20</f>
        <v>0</v>
      </c>
      <c r="J27" s="55"/>
      <c r="K27" s="56">
        <f>52.6/12</f>
        <v>4.383333333333334</v>
      </c>
      <c r="L27" s="56">
        <f>G27*K27</f>
        <v>0</v>
      </c>
    </row>
    <row r="28" spans="1:12" ht="12.75">
      <c r="A28" s="74"/>
      <c r="B28" s="74"/>
      <c r="C28" s="74"/>
      <c r="D28" s="74"/>
      <c r="E28" s="74"/>
      <c r="F28" s="75" t="s">
        <v>0</v>
      </c>
      <c r="G28" s="75"/>
      <c r="H28" s="76"/>
      <c r="I28" s="57">
        <f>SUM(I25:I27)</f>
        <v>0</v>
      </c>
      <c r="J28" s="37"/>
      <c r="K28" s="58"/>
      <c r="L28" s="59">
        <f>SUM(L25:L27)</f>
        <v>0</v>
      </c>
    </row>
    <row r="29" spans="1:12" ht="12.75" customHeight="1">
      <c r="A29" s="72"/>
      <c r="B29" s="72"/>
      <c r="C29" s="72"/>
      <c r="D29" s="72"/>
      <c r="E29" s="72"/>
      <c r="F29" s="53" t="s">
        <v>25</v>
      </c>
      <c r="G29" s="2"/>
      <c r="H29" s="54">
        <f>(28.1)/12</f>
        <v>2.341666666666667</v>
      </c>
      <c r="I29" s="54">
        <f>ROUND(G29*H29*20,0)/20</f>
        <v>0</v>
      </c>
      <c r="J29" s="55"/>
      <c r="K29" s="56">
        <f>76.9/12</f>
        <v>6.408333333333334</v>
      </c>
      <c r="L29" s="56">
        <f>G29*K29</f>
        <v>0</v>
      </c>
    </row>
    <row r="30" spans="1:12" ht="12">
      <c r="A30" s="73"/>
      <c r="B30" s="73"/>
      <c r="C30" s="73"/>
      <c r="D30" s="73"/>
      <c r="E30" s="73"/>
      <c r="F30" s="53" t="s">
        <v>6</v>
      </c>
      <c r="G30" s="2"/>
      <c r="H30" s="54">
        <f>(33)/12</f>
        <v>2.75</v>
      </c>
      <c r="I30" s="54">
        <f>ROUND(G30*H30*20,0)/20</f>
        <v>0</v>
      </c>
      <c r="J30" s="55"/>
      <c r="K30" s="56">
        <f>63/12</f>
        <v>5.25</v>
      </c>
      <c r="L30" s="56">
        <f>G30*K30</f>
        <v>0</v>
      </c>
    </row>
    <row r="31" spans="1:12" ht="12">
      <c r="A31" s="73"/>
      <c r="B31" s="73"/>
      <c r="C31" s="73"/>
      <c r="D31" s="73"/>
      <c r="E31" s="73"/>
      <c r="F31" s="53" t="s">
        <v>7</v>
      </c>
      <c r="G31" s="2"/>
      <c r="H31" s="54">
        <f>(21.4)/12</f>
        <v>1.7833333333333332</v>
      </c>
      <c r="I31" s="54">
        <f>ROUND(G31*H31*20,0)/20</f>
        <v>0</v>
      </c>
      <c r="J31" s="55"/>
      <c r="K31" s="56">
        <f>52.6/12</f>
        <v>4.383333333333334</v>
      </c>
      <c r="L31" s="56">
        <f>G31*K31</f>
        <v>0</v>
      </c>
    </row>
    <row r="32" spans="1:12" ht="12.75">
      <c r="A32" s="74"/>
      <c r="B32" s="74"/>
      <c r="C32" s="74"/>
      <c r="D32" s="74"/>
      <c r="E32" s="74"/>
      <c r="F32" s="75" t="s">
        <v>0</v>
      </c>
      <c r="G32" s="75"/>
      <c r="H32" s="76"/>
      <c r="I32" s="57">
        <f>SUM(I29:I31)</f>
        <v>0</v>
      </c>
      <c r="J32" s="37"/>
      <c r="K32" s="58"/>
      <c r="L32" s="59">
        <f>SUM(L29:L31)</f>
        <v>0</v>
      </c>
    </row>
    <row r="33" spans="1:12" ht="12.75" customHeight="1">
      <c r="A33" s="72"/>
      <c r="B33" s="72"/>
      <c r="C33" s="72"/>
      <c r="D33" s="72"/>
      <c r="E33" s="72"/>
      <c r="F33" s="53" t="s">
        <v>25</v>
      </c>
      <c r="G33" s="2"/>
      <c r="H33" s="54">
        <f>(28.1)/12</f>
        <v>2.341666666666667</v>
      </c>
      <c r="I33" s="54">
        <f>ROUND(G33*H33*20,0)/20</f>
        <v>0</v>
      </c>
      <c r="J33" s="55"/>
      <c r="K33" s="56">
        <f>76.9/12</f>
        <v>6.408333333333334</v>
      </c>
      <c r="L33" s="56">
        <f>G33*K33</f>
        <v>0</v>
      </c>
    </row>
    <row r="34" spans="1:12" ht="12">
      <c r="A34" s="73"/>
      <c r="B34" s="73"/>
      <c r="C34" s="73"/>
      <c r="D34" s="73"/>
      <c r="E34" s="73"/>
      <c r="F34" s="53" t="s">
        <v>6</v>
      </c>
      <c r="G34" s="2"/>
      <c r="H34" s="54">
        <f>(33)/12</f>
        <v>2.75</v>
      </c>
      <c r="I34" s="54">
        <f>ROUND(G34*H34*20,0)/20</f>
        <v>0</v>
      </c>
      <c r="J34" s="55"/>
      <c r="K34" s="56">
        <f>63/12</f>
        <v>5.25</v>
      </c>
      <c r="L34" s="56">
        <f>G34*K34</f>
        <v>0</v>
      </c>
    </row>
    <row r="35" spans="1:12" ht="12">
      <c r="A35" s="73"/>
      <c r="B35" s="73"/>
      <c r="C35" s="73"/>
      <c r="D35" s="73"/>
      <c r="E35" s="73"/>
      <c r="F35" s="53" t="s">
        <v>7</v>
      </c>
      <c r="G35" s="2"/>
      <c r="H35" s="54">
        <f>(21.4)/12</f>
        <v>1.7833333333333332</v>
      </c>
      <c r="I35" s="54">
        <f>ROUND(G35*H35*20,0)/20</f>
        <v>0</v>
      </c>
      <c r="J35" s="55"/>
      <c r="K35" s="56">
        <f>52.6/12</f>
        <v>4.383333333333334</v>
      </c>
      <c r="L35" s="56">
        <f>G35*K35</f>
        <v>0</v>
      </c>
    </row>
    <row r="36" spans="1:12" ht="12.75">
      <c r="A36" s="74"/>
      <c r="B36" s="74"/>
      <c r="C36" s="74"/>
      <c r="D36" s="74"/>
      <c r="E36" s="74"/>
      <c r="F36" s="75" t="s">
        <v>0</v>
      </c>
      <c r="G36" s="75"/>
      <c r="H36" s="76"/>
      <c r="I36" s="57">
        <f>SUM(I33:I35)</f>
        <v>0</v>
      </c>
      <c r="J36" s="37"/>
      <c r="K36" s="58"/>
      <c r="L36" s="59">
        <f>SUM(L33:L35)</f>
        <v>0</v>
      </c>
    </row>
    <row r="37" spans="1:12" ht="12.75" customHeight="1">
      <c r="A37" s="72"/>
      <c r="B37" s="72"/>
      <c r="C37" s="72"/>
      <c r="D37" s="72"/>
      <c r="E37" s="72"/>
      <c r="F37" s="53" t="s">
        <v>25</v>
      </c>
      <c r="G37" s="2"/>
      <c r="H37" s="54">
        <f>(28.1)/12</f>
        <v>2.341666666666667</v>
      </c>
      <c r="I37" s="54">
        <f>ROUND(G37*H37*20,0)/20</f>
        <v>0</v>
      </c>
      <c r="J37" s="55"/>
      <c r="K37" s="56">
        <f>76.9/12</f>
        <v>6.408333333333334</v>
      </c>
      <c r="L37" s="56">
        <f>G37*K37</f>
        <v>0</v>
      </c>
    </row>
    <row r="38" spans="1:12" ht="12">
      <c r="A38" s="73"/>
      <c r="B38" s="73"/>
      <c r="C38" s="73"/>
      <c r="D38" s="73"/>
      <c r="E38" s="73"/>
      <c r="F38" s="53" t="s">
        <v>6</v>
      </c>
      <c r="G38" s="2"/>
      <c r="H38" s="54">
        <f>(33)/12</f>
        <v>2.75</v>
      </c>
      <c r="I38" s="54">
        <f>ROUND(G38*H38*20,0)/20</f>
        <v>0</v>
      </c>
      <c r="J38" s="55"/>
      <c r="K38" s="56">
        <f>63/12</f>
        <v>5.25</v>
      </c>
      <c r="L38" s="56">
        <f>G38*K38</f>
        <v>0</v>
      </c>
    </row>
    <row r="39" spans="1:12" ht="12">
      <c r="A39" s="73"/>
      <c r="B39" s="73"/>
      <c r="C39" s="73"/>
      <c r="D39" s="73"/>
      <c r="E39" s="73"/>
      <c r="F39" s="53" t="s">
        <v>7</v>
      </c>
      <c r="G39" s="2"/>
      <c r="H39" s="54">
        <f>(21.4)/12</f>
        <v>1.7833333333333332</v>
      </c>
      <c r="I39" s="54">
        <f>ROUND(G39*H39*20,0)/20</f>
        <v>0</v>
      </c>
      <c r="J39" s="55"/>
      <c r="K39" s="56">
        <f>52.6/12</f>
        <v>4.383333333333334</v>
      </c>
      <c r="L39" s="56">
        <f>G39*K39</f>
        <v>0</v>
      </c>
    </row>
    <row r="40" spans="1:12" ht="12.75">
      <c r="A40" s="74"/>
      <c r="B40" s="74"/>
      <c r="C40" s="74"/>
      <c r="D40" s="74"/>
      <c r="E40" s="74"/>
      <c r="F40" s="75" t="s">
        <v>0</v>
      </c>
      <c r="G40" s="75"/>
      <c r="H40" s="76"/>
      <c r="I40" s="57">
        <f>SUM(I37:I39)</f>
        <v>0</v>
      </c>
      <c r="J40" s="37"/>
      <c r="K40" s="58"/>
      <c r="L40" s="59">
        <f>SUM(L37:L39)</f>
        <v>0</v>
      </c>
    </row>
    <row r="41" spans="1:12" ht="12.75" customHeight="1">
      <c r="A41" s="72"/>
      <c r="B41" s="72"/>
      <c r="C41" s="72"/>
      <c r="D41" s="72"/>
      <c r="E41" s="72"/>
      <c r="F41" s="53" t="s">
        <v>25</v>
      </c>
      <c r="G41" s="2"/>
      <c r="H41" s="54">
        <f>(28.1)/12</f>
        <v>2.341666666666667</v>
      </c>
      <c r="I41" s="54">
        <f>ROUND(G41*H41*20,0)/20</f>
        <v>0</v>
      </c>
      <c r="J41" s="55"/>
      <c r="K41" s="56">
        <f>76.9/12</f>
        <v>6.408333333333334</v>
      </c>
      <c r="L41" s="56">
        <f>G41*K41</f>
        <v>0</v>
      </c>
    </row>
    <row r="42" spans="1:12" ht="12">
      <c r="A42" s="73"/>
      <c r="B42" s="73"/>
      <c r="C42" s="73"/>
      <c r="D42" s="73"/>
      <c r="E42" s="73"/>
      <c r="F42" s="53" t="s">
        <v>6</v>
      </c>
      <c r="G42" s="2"/>
      <c r="H42" s="54">
        <f>(33)/12</f>
        <v>2.75</v>
      </c>
      <c r="I42" s="54">
        <f>ROUND(G42*H42*20,0)/20</f>
        <v>0</v>
      </c>
      <c r="J42" s="55"/>
      <c r="K42" s="56">
        <f>63/12</f>
        <v>5.25</v>
      </c>
      <c r="L42" s="56">
        <f>G42*K42</f>
        <v>0</v>
      </c>
    </row>
    <row r="43" spans="1:12" ht="12">
      <c r="A43" s="73"/>
      <c r="B43" s="73"/>
      <c r="C43" s="73"/>
      <c r="D43" s="73"/>
      <c r="E43" s="73"/>
      <c r="F43" s="53" t="s">
        <v>7</v>
      </c>
      <c r="G43" s="2"/>
      <c r="H43" s="54">
        <f>(21.4)/12</f>
        <v>1.7833333333333332</v>
      </c>
      <c r="I43" s="54">
        <f>ROUND(G43*H43*20,0)/20</f>
        <v>0</v>
      </c>
      <c r="J43" s="55"/>
      <c r="K43" s="56">
        <f>52.6/12</f>
        <v>4.383333333333334</v>
      </c>
      <c r="L43" s="56">
        <f>G43*K43</f>
        <v>0</v>
      </c>
    </row>
    <row r="44" spans="1:12" ht="12.75">
      <c r="A44" s="74"/>
      <c r="B44" s="74"/>
      <c r="C44" s="74"/>
      <c r="D44" s="74"/>
      <c r="E44" s="74"/>
      <c r="F44" s="75" t="s">
        <v>0</v>
      </c>
      <c r="G44" s="75"/>
      <c r="H44" s="76"/>
      <c r="I44" s="57">
        <f>SUM(I41:I43)</f>
        <v>0</v>
      </c>
      <c r="J44" s="37"/>
      <c r="K44" s="58"/>
      <c r="L44" s="59">
        <f>SUM(L41:L43)</f>
        <v>0</v>
      </c>
    </row>
    <row r="45" spans="1:12" ht="12.75" customHeight="1">
      <c r="A45" s="72"/>
      <c r="B45" s="72"/>
      <c r="C45" s="72"/>
      <c r="D45" s="72"/>
      <c r="E45" s="72"/>
      <c r="F45" s="53" t="s">
        <v>25</v>
      </c>
      <c r="G45" s="2"/>
      <c r="H45" s="54">
        <f>(28.1)/12</f>
        <v>2.341666666666667</v>
      </c>
      <c r="I45" s="54">
        <f>ROUND(G45*H45*20,0)/20</f>
        <v>0</v>
      </c>
      <c r="J45" s="55"/>
      <c r="K45" s="56">
        <f>76.9/12</f>
        <v>6.408333333333334</v>
      </c>
      <c r="L45" s="56">
        <f>G45*K45</f>
        <v>0</v>
      </c>
    </row>
    <row r="46" spans="1:12" ht="12">
      <c r="A46" s="73"/>
      <c r="B46" s="73"/>
      <c r="C46" s="73"/>
      <c r="D46" s="73"/>
      <c r="E46" s="73"/>
      <c r="F46" s="53" t="s">
        <v>6</v>
      </c>
      <c r="G46" s="2"/>
      <c r="H46" s="54">
        <f>(33)/12</f>
        <v>2.75</v>
      </c>
      <c r="I46" s="54">
        <f>ROUND(G46*H46*20,0)/20</f>
        <v>0</v>
      </c>
      <c r="J46" s="55"/>
      <c r="K46" s="56">
        <f>63/12</f>
        <v>5.25</v>
      </c>
      <c r="L46" s="56">
        <f>G46*K46</f>
        <v>0</v>
      </c>
    </row>
    <row r="47" spans="1:12" ht="12">
      <c r="A47" s="73"/>
      <c r="B47" s="73"/>
      <c r="C47" s="73"/>
      <c r="D47" s="73"/>
      <c r="E47" s="73"/>
      <c r="F47" s="53" t="s">
        <v>7</v>
      </c>
      <c r="G47" s="2"/>
      <c r="H47" s="54">
        <f>(21.4)/12</f>
        <v>1.7833333333333332</v>
      </c>
      <c r="I47" s="54">
        <f>ROUND(G47*H47*20,0)/20</f>
        <v>0</v>
      </c>
      <c r="J47" s="55"/>
      <c r="K47" s="56">
        <f>52.6/12</f>
        <v>4.383333333333334</v>
      </c>
      <c r="L47" s="56">
        <f>G47*K47</f>
        <v>0</v>
      </c>
    </row>
    <row r="48" spans="1:12" ht="12.75">
      <c r="A48" s="74"/>
      <c r="B48" s="74"/>
      <c r="C48" s="74"/>
      <c r="D48" s="74"/>
      <c r="E48" s="74"/>
      <c r="F48" s="75" t="s">
        <v>0</v>
      </c>
      <c r="G48" s="75"/>
      <c r="H48" s="76"/>
      <c r="I48" s="57">
        <f>SUM(I45:I47)</f>
        <v>0</v>
      </c>
      <c r="J48" s="37"/>
      <c r="K48" s="58"/>
      <c r="L48" s="59">
        <f>SUM(L45:L47)</f>
        <v>0</v>
      </c>
    </row>
    <row r="49" spans="1:12" ht="12.75" customHeight="1">
      <c r="A49" s="72"/>
      <c r="B49" s="72"/>
      <c r="C49" s="72"/>
      <c r="D49" s="72"/>
      <c r="E49" s="72"/>
      <c r="F49" s="53" t="s">
        <v>25</v>
      </c>
      <c r="G49" s="2"/>
      <c r="H49" s="54">
        <f>(28.1)/12</f>
        <v>2.341666666666667</v>
      </c>
      <c r="I49" s="54">
        <f>ROUND(G49*H49*20,0)/20</f>
        <v>0</v>
      </c>
      <c r="J49" s="55"/>
      <c r="K49" s="56">
        <f>76.9/12</f>
        <v>6.408333333333334</v>
      </c>
      <c r="L49" s="56">
        <f>G49*K49</f>
        <v>0</v>
      </c>
    </row>
    <row r="50" spans="1:12" ht="12">
      <c r="A50" s="73"/>
      <c r="B50" s="73"/>
      <c r="C50" s="73"/>
      <c r="D50" s="73"/>
      <c r="E50" s="73"/>
      <c r="F50" s="53" t="s">
        <v>6</v>
      </c>
      <c r="G50" s="2"/>
      <c r="H50" s="54">
        <f>(33)/12</f>
        <v>2.75</v>
      </c>
      <c r="I50" s="54">
        <f>ROUND(G50*H50*20,0)/20</f>
        <v>0</v>
      </c>
      <c r="J50" s="55"/>
      <c r="K50" s="56">
        <f>63/12</f>
        <v>5.25</v>
      </c>
      <c r="L50" s="56">
        <f>G50*K50</f>
        <v>0</v>
      </c>
    </row>
    <row r="51" spans="1:12" ht="12">
      <c r="A51" s="73"/>
      <c r="B51" s="73"/>
      <c r="C51" s="73"/>
      <c r="D51" s="73"/>
      <c r="E51" s="73"/>
      <c r="F51" s="53" t="s">
        <v>7</v>
      </c>
      <c r="G51" s="2"/>
      <c r="H51" s="54">
        <f>(21.4)/12</f>
        <v>1.7833333333333332</v>
      </c>
      <c r="I51" s="54">
        <f>ROUND(G51*H51*20,0)/20</f>
        <v>0</v>
      </c>
      <c r="J51" s="55"/>
      <c r="K51" s="56">
        <f>52.6/12</f>
        <v>4.383333333333334</v>
      </c>
      <c r="L51" s="56">
        <f>G51*K51</f>
        <v>0</v>
      </c>
    </row>
    <row r="52" spans="1:12" ht="12.75">
      <c r="A52" s="74"/>
      <c r="B52" s="74"/>
      <c r="C52" s="74"/>
      <c r="D52" s="74"/>
      <c r="E52" s="74"/>
      <c r="F52" s="75" t="s">
        <v>0</v>
      </c>
      <c r="G52" s="75"/>
      <c r="H52" s="76"/>
      <c r="I52" s="57">
        <f>SUM(I49:I51)</f>
        <v>0</v>
      </c>
      <c r="J52" s="37"/>
      <c r="K52" s="58"/>
      <c r="L52" s="59">
        <f>SUM(L49:L51)</f>
        <v>0</v>
      </c>
    </row>
    <row r="53" spans="1:12" ht="12.75" customHeight="1">
      <c r="A53" s="72"/>
      <c r="B53" s="72"/>
      <c r="C53" s="72"/>
      <c r="D53" s="72"/>
      <c r="E53" s="72"/>
      <c r="F53" s="53" t="s">
        <v>25</v>
      </c>
      <c r="G53" s="2"/>
      <c r="H53" s="54">
        <f>(28.1)/12</f>
        <v>2.341666666666667</v>
      </c>
      <c r="I53" s="54">
        <f>ROUND(G53*H53*20,0)/20</f>
        <v>0</v>
      </c>
      <c r="J53" s="55"/>
      <c r="K53" s="56">
        <f>76.9/12</f>
        <v>6.408333333333334</v>
      </c>
      <c r="L53" s="56">
        <f>G53*K53</f>
        <v>0</v>
      </c>
    </row>
    <row r="54" spans="1:12" ht="12">
      <c r="A54" s="73"/>
      <c r="B54" s="73"/>
      <c r="C54" s="73"/>
      <c r="D54" s="73"/>
      <c r="E54" s="73"/>
      <c r="F54" s="53" t="s">
        <v>6</v>
      </c>
      <c r="G54" s="2"/>
      <c r="H54" s="54">
        <f>(33)/12</f>
        <v>2.75</v>
      </c>
      <c r="I54" s="54">
        <f>ROUND(G54*H54*20,0)/20</f>
        <v>0</v>
      </c>
      <c r="J54" s="55"/>
      <c r="K54" s="56">
        <f>63/12</f>
        <v>5.25</v>
      </c>
      <c r="L54" s="56">
        <f>G54*K54</f>
        <v>0</v>
      </c>
    </row>
    <row r="55" spans="1:12" ht="12">
      <c r="A55" s="73"/>
      <c r="B55" s="73"/>
      <c r="C55" s="73"/>
      <c r="D55" s="73"/>
      <c r="E55" s="73"/>
      <c r="F55" s="53" t="s">
        <v>7</v>
      </c>
      <c r="G55" s="2"/>
      <c r="H55" s="54">
        <f>(21.4)/12</f>
        <v>1.7833333333333332</v>
      </c>
      <c r="I55" s="54">
        <f>ROUND(G55*H55*20,0)/20</f>
        <v>0</v>
      </c>
      <c r="J55" s="55"/>
      <c r="K55" s="56">
        <f>52.6/12</f>
        <v>4.383333333333334</v>
      </c>
      <c r="L55" s="56">
        <f>G55*K55</f>
        <v>0</v>
      </c>
    </row>
    <row r="56" spans="1:12" ht="12.75">
      <c r="A56" s="74"/>
      <c r="B56" s="74"/>
      <c r="C56" s="74"/>
      <c r="D56" s="74"/>
      <c r="E56" s="74"/>
      <c r="F56" s="75" t="s">
        <v>0</v>
      </c>
      <c r="G56" s="75"/>
      <c r="H56" s="76"/>
      <c r="I56" s="57">
        <f>SUM(I53:I55)</f>
        <v>0</v>
      </c>
      <c r="J56" s="37"/>
      <c r="K56" s="58"/>
      <c r="L56" s="59">
        <f>SUM(L53:L55)</f>
        <v>0</v>
      </c>
    </row>
    <row r="57" spans="1:12" ht="12.75" customHeight="1">
      <c r="A57" s="72"/>
      <c r="B57" s="72"/>
      <c r="C57" s="72"/>
      <c r="D57" s="72"/>
      <c r="E57" s="72"/>
      <c r="F57" s="53" t="s">
        <v>25</v>
      </c>
      <c r="G57" s="2"/>
      <c r="H57" s="54">
        <f>(28.1)/12</f>
        <v>2.341666666666667</v>
      </c>
      <c r="I57" s="54">
        <f>ROUND(G57*H57*20,0)/20</f>
        <v>0</v>
      </c>
      <c r="J57" s="55"/>
      <c r="K57" s="56">
        <f>76.9/12</f>
        <v>6.408333333333334</v>
      </c>
      <c r="L57" s="56">
        <f>G57*K57</f>
        <v>0</v>
      </c>
    </row>
    <row r="58" spans="1:12" ht="12">
      <c r="A58" s="73"/>
      <c r="B58" s="73"/>
      <c r="C58" s="73"/>
      <c r="D58" s="73"/>
      <c r="E58" s="73"/>
      <c r="F58" s="53" t="s">
        <v>6</v>
      </c>
      <c r="G58" s="2"/>
      <c r="H58" s="54">
        <f>(33)/12</f>
        <v>2.75</v>
      </c>
      <c r="I58" s="54">
        <f>ROUND(G58*H58*20,0)/20</f>
        <v>0</v>
      </c>
      <c r="J58" s="55"/>
      <c r="K58" s="56">
        <f>63/12</f>
        <v>5.25</v>
      </c>
      <c r="L58" s="56">
        <f>G58*K58</f>
        <v>0</v>
      </c>
    </row>
    <row r="59" spans="1:12" ht="12">
      <c r="A59" s="73"/>
      <c r="B59" s="73"/>
      <c r="C59" s="73"/>
      <c r="D59" s="73"/>
      <c r="E59" s="73"/>
      <c r="F59" s="53" t="s">
        <v>7</v>
      </c>
      <c r="G59" s="2"/>
      <c r="H59" s="54">
        <f>(21.4)/12</f>
        <v>1.7833333333333332</v>
      </c>
      <c r="I59" s="54">
        <f>ROUND(G59*H59*20,0)/20</f>
        <v>0</v>
      </c>
      <c r="J59" s="55"/>
      <c r="K59" s="56">
        <f>52.6/12</f>
        <v>4.383333333333334</v>
      </c>
      <c r="L59" s="56">
        <f>G59*K59</f>
        <v>0</v>
      </c>
    </row>
    <row r="60" spans="1:12" ht="12.75">
      <c r="A60" s="74"/>
      <c r="B60" s="74"/>
      <c r="C60" s="74"/>
      <c r="D60" s="74"/>
      <c r="E60" s="74"/>
      <c r="F60" s="75" t="s">
        <v>0</v>
      </c>
      <c r="G60" s="75"/>
      <c r="H60" s="76"/>
      <c r="I60" s="57">
        <f>SUM(I57:I59)</f>
        <v>0</v>
      </c>
      <c r="J60" s="37"/>
      <c r="K60" s="58"/>
      <c r="L60" s="59">
        <f>SUM(L57:L59)</f>
        <v>0</v>
      </c>
    </row>
    <row r="61" spans="1:12" ht="12.75" customHeight="1">
      <c r="A61" s="72"/>
      <c r="B61" s="72"/>
      <c r="C61" s="72"/>
      <c r="D61" s="72"/>
      <c r="E61" s="72"/>
      <c r="F61" s="53" t="s">
        <v>25</v>
      </c>
      <c r="G61" s="2"/>
      <c r="H61" s="54">
        <f>(28.1)/12</f>
        <v>2.341666666666667</v>
      </c>
      <c r="I61" s="54">
        <f>ROUND(G61*H61*20,0)/20</f>
        <v>0</v>
      </c>
      <c r="J61" s="55"/>
      <c r="K61" s="56">
        <f>76.9/12</f>
        <v>6.408333333333334</v>
      </c>
      <c r="L61" s="56">
        <f>G61*K61</f>
        <v>0</v>
      </c>
    </row>
    <row r="62" spans="1:12" ht="12">
      <c r="A62" s="73"/>
      <c r="B62" s="73"/>
      <c r="C62" s="73"/>
      <c r="D62" s="73"/>
      <c r="E62" s="73"/>
      <c r="F62" s="53" t="s">
        <v>6</v>
      </c>
      <c r="G62" s="2"/>
      <c r="H62" s="54">
        <f>(33)/12</f>
        <v>2.75</v>
      </c>
      <c r="I62" s="54">
        <f>ROUND(G62*H62*20,0)/20</f>
        <v>0</v>
      </c>
      <c r="J62" s="55"/>
      <c r="K62" s="56">
        <f>63/12</f>
        <v>5.25</v>
      </c>
      <c r="L62" s="56">
        <f>G62*K62</f>
        <v>0</v>
      </c>
    </row>
    <row r="63" spans="1:12" ht="12">
      <c r="A63" s="73"/>
      <c r="B63" s="73"/>
      <c r="C63" s="73"/>
      <c r="D63" s="73"/>
      <c r="E63" s="73"/>
      <c r="F63" s="53" t="s">
        <v>7</v>
      </c>
      <c r="G63" s="2"/>
      <c r="H63" s="54">
        <f>(21.4)/12</f>
        <v>1.7833333333333332</v>
      </c>
      <c r="I63" s="54">
        <f>ROUND(G63*H63*20,0)/20</f>
        <v>0</v>
      </c>
      <c r="J63" s="55"/>
      <c r="K63" s="56">
        <f>52.6/12</f>
        <v>4.383333333333334</v>
      </c>
      <c r="L63" s="56">
        <f>G63*K63</f>
        <v>0</v>
      </c>
    </row>
    <row r="64" spans="1:12" ht="12.75">
      <c r="A64" s="74"/>
      <c r="B64" s="74"/>
      <c r="C64" s="74"/>
      <c r="D64" s="74"/>
      <c r="E64" s="74"/>
      <c r="F64" s="75" t="s">
        <v>0</v>
      </c>
      <c r="G64" s="75"/>
      <c r="H64" s="76"/>
      <c r="I64" s="57">
        <f>SUM(I61:I63)</f>
        <v>0</v>
      </c>
      <c r="J64" s="37"/>
      <c r="K64" s="58"/>
      <c r="L64" s="59">
        <f>SUM(L61:L63)</f>
        <v>0</v>
      </c>
    </row>
    <row r="65" spans="1:12" ht="12.75" customHeight="1">
      <c r="A65" s="72"/>
      <c r="B65" s="72"/>
      <c r="C65" s="72"/>
      <c r="D65" s="72"/>
      <c r="E65" s="72"/>
      <c r="F65" s="53" t="s">
        <v>25</v>
      </c>
      <c r="G65" s="2"/>
      <c r="H65" s="54">
        <f>(28.1)/12</f>
        <v>2.341666666666667</v>
      </c>
      <c r="I65" s="54">
        <f>ROUND(G65*H65*20,0)/20</f>
        <v>0</v>
      </c>
      <c r="J65" s="55"/>
      <c r="K65" s="56">
        <f>76.9/12</f>
        <v>6.408333333333334</v>
      </c>
      <c r="L65" s="56">
        <f>G65*K65</f>
        <v>0</v>
      </c>
    </row>
    <row r="66" spans="1:12" ht="12">
      <c r="A66" s="73"/>
      <c r="B66" s="73"/>
      <c r="C66" s="73"/>
      <c r="D66" s="73"/>
      <c r="E66" s="73"/>
      <c r="F66" s="53" t="s">
        <v>6</v>
      </c>
      <c r="G66" s="2"/>
      <c r="H66" s="54">
        <f>(33)/12</f>
        <v>2.75</v>
      </c>
      <c r="I66" s="54">
        <f>ROUND(G66*H66*20,0)/20</f>
        <v>0</v>
      </c>
      <c r="J66" s="55"/>
      <c r="K66" s="56">
        <f>63/12</f>
        <v>5.25</v>
      </c>
      <c r="L66" s="56">
        <f>G66*K66</f>
        <v>0</v>
      </c>
    </row>
    <row r="67" spans="1:12" ht="12">
      <c r="A67" s="73"/>
      <c r="B67" s="73"/>
      <c r="C67" s="73"/>
      <c r="D67" s="73"/>
      <c r="E67" s="73"/>
      <c r="F67" s="53" t="s">
        <v>7</v>
      </c>
      <c r="G67" s="2"/>
      <c r="H67" s="54">
        <f>(21.4)/12</f>
        <v>1.7833333333333332</v>
      </c>
      <c r="I67" s="54">
        <f>ROUND(G67*H67*20,0)/20</f>
        <v>0</v>
      </c>
      <c r="J67" s="55"/>
      <c r="K67" s="56">
        <f>52.6/12</f>
        <v>4.383333333333334</v>
      </c>
      <c r="L67" s="56">
        <f>G67*K67</f>
        <v>0</v>
      </c>
    </row>
    <row r="68" spans="1:12" ht="12.75">
      <c r="A68" s="74"/>
      <c r="B68" s="74"/>
      <c r="C68" s="74"/>
      <c r="D68" s="74"/>
      <c r="E68" s="74"/>
      <c r="F68" s="75" t="s">
        <v>0</v>
      </c>
      <c r="G68" s="75"/>
      <c r="H68" s="76"/>
      <c r="I68" s="57">
        <f>SUM(I65:I67)</f>
        <v>0</v>
      </c>
      <c r="J68" s="37"/>
      <c r="K68" s="58"/>
      <c r="L68" s="59">
        <f>SUM(L65:L67)</f>
        <v>0</v>
      </c>
    </row>
    <row r="69" spans="1:12" ht="12.75" customHeight="1">
      <c r="A69" s="72"/>
      <c r="B69" s="72"/>
      <c r="C69" s="72"/>
      <c r="D69" s="72"/>
      <c r="E69" s="72"/>
      <c r="F69" s="53" t="s">
        <v>25</v>
      </c>
      <c r="G69" s="2"/>
      <c r="H69" s="54">
        <f>(28.1)/12</f>
        <v>2.341666666666667</v>
      </c>
      <c r="I69" s="54">
        <f>ROUND(G69*H69*20,0)/20</f>
        <v>0</v>
      </c>
      <c r="J69" s="55"/>
      <c r="K69" s="56">
        <f>76.9/12</f>
        <v>6.408333333333334</v>
      </c>
      <c r="L69" s="56">
        <f>G69*K69</f>
        <v>0</v>
      </c>
    </row>
    <row r="70" spans="1:12" ht="12">
      <c r="A70" s="73"/>
      <c r="B70" s="73"/>
      <c r="C70" s="73"/>
      <c r="D70" s="73"/>
      <c r="E70" s="73"/>
      <c r="F70" s="53" t="s">
        <v>6</v>
      </c>
      <c r="G70" s="2"/>
      <c r="H70" s="54">
        <f>(33)/12</f>
        <v>2.75</v>
      </c>
      <c r="I70" s="54">
        <f>ROUND(G70*H70*20,0)/20</f>
        <v>0</v>
      </c>
      <c r="J70" s="55"/>
      <c r="K70" s="56">
        <f>63/12</f>
        <v>5.25</v>
      </c>
      <c r="L70" s="56">
        <f>G70*K70</f>
        <v>0</v>
      </c>
    </row>
    <row r="71" spans="1:12" ht="12">
      <c r="A71" s="73"/>
      <c r="B71" s="73"/>
      <c r="C71" s="73"/>
      <c r="D71" s="73"/>
      <c r="E71" s="73"/>
      <c r="F71" s="53" t="s">
        <v>7</v>
      </c>
      <c r="G71" s="2"/>
      <c r="H71" s="54">
        <f>(21.4)/12</f>
        <v>1.7833333333333332</v>
      </c>
      <c r="I71" s="54">
        <f>ROUND(G71*H71*20,0)/20</f>
        <v>0</v>
      </c>
      <c r="J71" s="55"/>
      <c r="K71" s="56">
        <f>52.6/12</f>
        <v>4.383333333333334</v>
      </c>
      <c r="L71" s="56">
        <f>G71*K71</f>
        <v>0</v>
      </c>
    </row>
    <row r="72" spans="1:12" ht="12.75">
      <c r="A72" s="74"/>
      <c r="B72" s="74"/>
      <c r="C72" s="74"/>
      <c r="D72" s="74"/>
      <c r="E72" s="74"/>
      <c r="F72" s="75" t="s">
        <v>0</v>
      </c>
      <c r="G72" s="75"/>
      <c r="H72" s="76"/>
      <c r="I72" s="57">
        <f>SUM(I69:I71)</f>
        <v>0</v>
      </c>
      <c r="J72" s="37"/>
      <c r="K72" s="58"/>
      <c r="L72" s="59">
        <f>SUM(L69:L71)</f>
        <v>0</v>
      </c>
    </row>
    <row r="73" spans="1:12" ht="12.75" customHeight="1">
      <c r="A73" s="72"/>
      <c r="B73" s="72"/>
      <c r="C73" s="72"/>
      <c r="D73" s="72"/>
      <c r="E73" s="72"/>
      <c r="F73" s="53" t="s">
        <v>25</v>
      </c>
      <c r="G73" s="2"/>
      <c r="H73" s="54">
        <f>(28.1)/12</f>
        <v>2.341666666666667</v>
      </c>
      <c r="I73" s="54">
        <f>ROUND(G73*H73*20,0)/20</f>
        <v>0</v>
      </c>
      <c r="J73" s="55"/>
      <c r="K73" s="56">
        <f>76.9/12</f>
        <v>6.408333333333334</v>
      </c>
      <c r="L73" s="56">
        <f>G73*K73</f>
        <v>0</v>
      </c>
    </row>
    <row r="74" spans="1:12" ht="12">
      <c r="A74" s="73"/>
      <c r="B74" s="73"/>
      <c r="C74" s="73"/>
      <c r="D74" s="73"/>
      <c r="E74" s="73"/>
      <c r="F74" s="53" t="s">
        <v>6</v>
      </c>
      <c r="G74" s="2"/>
      <c r="H74" s="54">
        <f>(33)/12</f>
        <v>2.75</v>
      </c>
      <c r="I74" s="54">
        <f>ROUND(G74*H74*20,0)/20</f>
        <v>0</v>
      </c>
      <c r="J74" s="55"/>
      <c r="K74" s="56">
        <f>63/12</f>
        <v>5.25</v>
      </c>
      <c r="L74" s="56">
        <f>G74*K74</f>
        <v>0</v>
      </c>
    </row>
    <row r="75" spans="1:12" ht="12">
      <c r="A75" s="73"/>
      <c r="B75" s="73"/>
      <c r="C75" s="73"/>
      <c r="D75" s="73"/>
      <c r="E75" s="73"/>
      <c r="F75" s="53" t="s">
        <v>7</v>
      </c>
      <c r="G75" s="2"/>
      <c r="H75" s="54">
        <f>(21.4)/12</f>
        <v>1.7833333333333332</v>
      </c>
      <c r="I75" s="54">
        <f>ROUND(G75*H75*20,0)/20</f>
        <v>0</v>
      </c>
      <c r="J75" s="55"/>
      <c r="K75" s="56">
        <f>52.6/12</f>
        <v>4.383333333333334</v>
      </c>
      <c r="L75" s="56">
        <f>G75*K75</f>
        <v>0</v>
      </c>
    </row>
    <row r="76" spans="1:12" ht="12.75">
      <c r="A76" s="74"/>
      <c r="B76" s="74"/>
      <c r="C76" s="74"/>
      <c r="D76" s="74"/>
      <c r="E76" s="74"/>
      <c r="F76" s="75" t="s">
        <v>0</v>
      </c>
      <c r="G76" s="75"/>
      <c r="H76" s="76"/>
      <c r="I76" s="57">
        <f>SUM(I73:I75)</f>
        <v>0</v>
      </c>
      <c r="J76" s="37"/>
      <c r="K76" s="58"/>
      <c r="L76" s="59">
        <f>SUM(L73:L75)</f>
        <v>0</v>
      </c>
    </row>
    <row r="77" spans="1:12" ht="12.75" customHeight="1">
      <c r="A77" s="72"/>
      <c r="B77" s="72"/>
      <c r="C77" s="72"/>
      <c r="D77" s="72"/>
      <c r="E77" s="72"/>
      <c r="F77" s="53" t="s">
        <v>25</v>
      </c>
      <c r="G77" s="2"/>
      <c r="H77" s="54">
        <f>(28.1)/12</f>
        <v>2.341666666666667</v>
      </c>
      <c r="I77" s="54">
        <f>ROUND(G77*H77*20,0)/20</f>
        <v>0</v>
      </c>
      <c r="J77" s="55"/>
      <c r="K77" s="56">
        <f>76.9/12</f>
        <v>6.408333333333334</v>
      </c>
      <c r="L77" s="56">
        <f>G77*K77</f>
        <v>0</v>
      </c>
    </row>
    <row r="78" spans="1:12" ht="12">
      <c r="A78" s="73"/>
      <c r="B78" s="73"/>
      <c r="C78" s="73"/>
      <c r="D78" s="73"/>
      <c r="E78" s="73"/>
      <c r="F78" s="53" t="s">
        <v>6</v>
      </c>
      <c r="G78" s="2"/>
      <c r="H78" s="54">
        <f>(33)/12</f>
        <v>2.75</v>
      </c>
      <c r="I78" s="54">
        <f>ROUND(G78*H78*20,0)/20</f>
        <v>0</v>
      </c>
      <c r="J78" s="55"/>
      <c r="K78" s="56">
        <f>63/12</f>
        <v>5.25</v>
      </c>
      <c r="L78" s="56">
        <f>G78*K78</f>
        <v>0</v>
      </c>
    </row>
    <row r="79" spans="1:12" ht="12">
      <c r="A79" s="73"/>
      <c r="B79" s="73"/>
      <c r="C79" s="73"/>
      <c r="D79" s="73"/>
      <c r="E79" s="73"/>
      <c r="F79" s="53" t="s">
        <v>7</v>
      </c>
      <c r="G79" s="2"/>
      <c r="H79" s="54">
        <f>(21.4)/12</f>
        <v>1.7833333333333332</v>
      </c>
      <c r="I79" s="54">
        <f>ROUND(G79*H79*20,0)/20</f>
        <v>0</v>
      </c>
      <c r="J79" s="55"/>
      <c r="K79" s="56">
        <f>52.6/12</f>
        <v>4.383333333333334</v>
      </c>
      <c r="L79" s="56">
        <f>G79*K79</f>
        <v>0</v>
      </c>
    </row>
    <row r="80" spans="1:12" ht="12.75">
      <c r="A80" s="74"/>
      <c r="B80" s="74"/>
      <c r="C80" s="74"/>
      <c r="D80" s="74"/>
      <c r="E80" s="74"/>
      <c r="F80" s="75" t="s">
        <v>0</v>
      </c>
      <c r="G80" s="75"/>
      <c r="H80" s="76"/>
      <c r="I80" s="57">
        <f>SUM(I77:I79)</f>
        <v>0</v>
      </c>
      <c r="J80" s="37"/>
      <c r="K80" s="58"/>
      <c r="L80" s="59">
        <f>SUM(L77:L79)</f>
        <v>0</v>
      </c>
    </row>
    <row r="81" spans="1:12" ht="12.75" customHeight="1">
      <c r="A81" s="72"/>
      <c r="B81" s="72"/>
      <c r="C81" s="72"/>
      <c r="D81" s="72"/>
      <c r="E81" s="72"/>
      <c r="F81" s="53" t="s">
        <v>25</v>
      </c>
      <c r="G81" s="2"/>
      <c r="H81" s="54">
        <f>(28.1)/12</f>
        <v>2.341666666666667</v>
      </c>
      <c r="I81" s="54">
        <f>ROUND(G81*H81*20,0)/20</f>
        <v>0</v>
      </c>
      <c r="J81" s="55"/>
      <c r="K81" s="56">
        <f>76.9/12</f>
        <v>6.408333333333334</v>
      </c>
      <c r="L81" s="56">
        <f>G81*K81</f>
        <v>0</v>
      </c>
    </row>
    <row r="82" spans="1:12" ht="12">
      <c r="A82" s="73"/>
      <c r="B82" s="73"/>
      <c r="C82" s="73"/>
      <c r="D82" s="73"/>
      <c r="E82" s="73"/>
      <c r="F82" s="53" t="s">
        <v>6</v>
      </c>
      <c r="G82" s="2"/>
      <c r="H82" s="54">
        <f>(33)/12</f>
        <v>2.75</v>
      </c>
      <c r="I82" s="54">
        <f>ROUND(G82*H82*20,0)/20</f>
        <v>0</v>
      </c>
      <c r="J82" s="55"/>
      <c r="K82" s="56">
        <f>63/12</f>
        <v>5.25</v>
      </c>
      <c r="L82" s="56">
        <f>G82*K82</f>
        <v>0</v>
      </c>
    </row>
    <row r="83" spans="1:12" ht="12">
      <c r="A83" s="73"/>
      <c r="B83" s="73"/>
      <c r="C83" s="73"/>
      <c r="D83" s="73"/>
      <c r="E83" s="73"/>
      <c r="F83" s="53" t="s">
        <v>7</v>
      </c>
      <c r="G83" s="2"/>
      <c r="H83" s="54">
        <f>(21.4)/12</f>
        <v>1.7833333333333332</v>
      </c>
      <c r="I83" s="54">
        <f>ROUND(G83*H83*20,0)/20</f>
        <v>0</v>
      </c>
      <c r="J83" s="55"/>
      <c r="K83" s="56">
        <f>52.6/12</f>
        <v>4.383333333333334</v>
      </c>
      <c r="L83" s="56">
        <f>G83*K83</f>
        <v>0</v>
      </c>
    </row>
    <row r="84" spans="1:12" ht="12.75">
      <c r="A84" s="74"/>
      <c r="B84" s="74"/>
      <c r="C84" s="74"/>
      <c r="D84" s="74"/>
      <c r="E84" s="74"/>
      <c r="F84" s="75" t="s">
        <v>0</v>
      </c>
      <c r="G84" s="75"/>
      <c r="H84" s="76"/>
      <c r="I84" s="57">
        <f>SUM(I81:I83)</f>
        <v>0</v>
      </c>
      <c r="J84" s="37"/>
      <c r="K84" s="58"/>
      <c r="L84" s="59">
        <f>SUM(L81:L83)</f>
        <v>0</v>
      </c>
    </row>
    <row r="85" spans="1:12" ht="12.75" customHeight="1">
      <c r="A85" s="72"/>
      <c r="B85" s="72"/>
      <c r="C85" s="72"/>
      <c r="D85" s="72"/>
      <c r="E85" s="72"/>
      <c r="F85" s="53" t="s">
        <v>25</v>
      </c>
      <c r="G85" s="2"/>
      <c r="H85" s="54">
        <f>(28.1)/12</f>
        <v>2.341666666666667</v>
      </c>
      <c r="I85" s="54">
        <f>ROUND(G85*H85*20,0)/20</f>
        <v>0</v>
      </c>
      <c r="J85" s="55"/>
      <c r="K85" s="56">
        <f>76.9/12</f>
        <v>6.408333333333334</v>
      </c>
      <c r="L85" s="56">
        <f>G85*K85</f>
        <v>0</v>
      </c>
    </row>
    <row r="86" spans="1:12" ht="12">
      <c r="A86" s="73"/>
      <c r="B86" s="73"/>
      <c r="C86" s="73"/>
      <c r="D86" s="73"/>
      <c r="E86" s="73"/>
      <c r="F86" s="53" t="s">
        <v>6</v>
      </c>
      <c r="G86" s="2"/>
      <c r="H86" s="54">
        <f>(33)/12</f>
        <v>2.75</v>
      </c>
      <c r="I86" s="54">
        <f>ROUND(G86*H86*20,0)/20</f>
        <v>0</v>
      </c>
      <c r="J86" s="55"/>
      <c r="K86" s="56">
        <f>63/12</f>
        <v>5.25</v>
      </c>
      <c r="L86" s="56">
        <f>G86*K86</f>
        <v>0</v>
      </c>
    </row>
    <row r="87" spans="1:12" ht="12">
      <c r="A87" s="73"/>
      <c r="B87" s="73"/>
      <c r="C87" s="73"/>
      <c r="D87" s="73"/>
      <c r="E87" s="73"/>
      <c r="F87" s="53" t="s">
        <v>7</v>
      </c>
      <c r="G87" s="2"/>
      <c r="H87" s="54">
        <f>(21.4)/12</f>
        <v>1.7833333333333332</v>
      </c>
      <c r="I87" s="54">
        <f>ROUND(G87*H87*20,0)/20</f>
        <v>0</v>
      </c>
      <c r="J87" s="55"/>
      <c r="K87" s="56">
        <f>52.6/12</f>
        <v>4.383333333333334</v>
      </c>
      <c r="L87" s="56">
        <f>G87*K87</f>
        <v>0</v>
      </c>
    </row>
    <row r="88" spans="1:12" ht="12.75">
      <c r="A88" s="74"/>
      <c r="B88" s="74"/>
      <c r="C88" s="74"/>
      <c r="D88" s="74"/>
      <c r="E88" s="74"/>
      <c r="F88" s="75" t="s">
        <v>0</v>
      </c>
      <c r="G88" s="75"/>
      <c r="H88" s="76"/>
      <c r="I88" s="57">
        <f>SUM(I85:I87)</f>
        <v>0</v>
      </c>
      <c r="J88" s="37"/>
      <c r="K88" s="58"/>
      <c r="L88" s="59">
        <f>SUM(L85:L87)</f>
        <v>0</v>
      </c>
    </row>
    <row r="89" spans="1:12" ht="12.75" customHeight="1">
      <c r="A89" s="72"/>
      <c r="B89" s="72"/>
      <c r="C89" s="72"/>
      <c r="D89" s="72"/>
      <c r="E89" s="72"/>
      <c r="F89" s="53" t="s">
        <v>25</v>
      </c>
      <c r="G89" s="2"/>
      <c r="H89" s="54">
        <f>(28.1)/12</f>
        <v>2.341666666666667</v>
      </c>
      <c r="I89" s="54">
        <f>ROUND(G89*H89*20,0)/20</f>
        <v>0</v>
      </c>
      <c r="J89" s="55"/>
      <c r="K89" s="56">
        <f>76.9/12</f>
        <v>6.408333333333334</v>
      </c>
      <c r="L89" s="56">
        <f>G89*K89</f>
        <v>0</v>
      </c>
    </row>
    <row r="90" spans="1:12" ht="12">
      <c r="A90" s="73"/>
      <c r="B90" s="73"/>
      <c r="C90" s="73"/>
      <c r="D90" s="73"/>
      <c r="E90" s="73"/>
      <c r="F90" s="53" t="s">
        <v>6</v>
      </c>
      <c r="G90" s="2"/>
      <c r="H90" s="54">
        <f>(33)/12</f>
        <v>2.75</v>
      </c>
      <c r="I90" s="54">
        <f>ROUND(G90*H90*20,0)/20</f>
        <v>0</v>
      </c>
      <c r="J90" s="55"/>
      <c r="K90" s="56">
        <f>63/12</f>
        <v>5.25</v>
      </c>
      <c r="L90" s="56">
        <f>G90*K90</f>
        <v>0</v>
      </c>
    </row>
    <row r="91" spans="1:12" ht="12">
      <c r="A91" s="73"/>
      <c r="B91" s="73"/>
      <c r="C91" s="73"/>
      <c r="D91" s="73"/>
      <c r="E91" s="73"/>
      <c r="F91" s="53" t="s">
        <v>7</v>
      </c>
      <c r="G91" s="2"/>
      <c r="H91" s="54">
        <f>(21.4)/12</f>
        <v>1.7833333333333332</v>
      </c>
      <c r="I91" s="54">
        <f>ROUND(G91*H91*20,0)/20</f>
        <v>0</v>
      </c>
      <c r="J91" s="55"/>
      <c r="K91" s="56">
        <f>52.6/12</f>
        <v>4.383333333333334</v>
      </c>
      <c r="L91" s="56">
        <f>G91*K91</f>
        <v>0</v>
      </c>
    </row>
    <row r="92" spans="1:12" ht="12.75">
      <c r="A92" s="74"/>
      <c r="B92" s="74"/>
      <c r="C92" s="74"/>
      <c r="D92" s="74"/>
      <c r="E92" s="74"/>
      <c r="F92" s="75" t="s">
        <v>0</v>
      </c>
      <c r="G92" s="75"/>
      <c r="H92" s="76"/>
      <c r="I92" s="57">
        <f>SUM(I89:I91)</f>
        <v>0</v>
      </c>
      <c r="J92" s="37"/>
      <c r="K92" s="58"/>
      <c r="L92" s="59">
        <f>SUM(L89:L91)</f>
        <v>0</v>
      </c>
    </row>
    <row r="93" spans="1:12" ht="12.75" customHeight="1">
      <c r="A93" s="72"/>
      <c r="B93" s="72"/>
      <c r="C93" s="72"/>
      <c r="D93" s="72"/>
      <c r="E93" s="72"/>
      <c r="F93" s="53" t="s">
        <v>25</v>
      </c>
      <c r="G93" s="2"/>
      <c r="H93" s="54">
        <f>(28.1)/12</f>
        <v>2.341666666666667</v>
      </c>
      <c r="I93" s="54">
        <f>ROUND(G93*H93*20,0)/20</f>
        <v>0</v>
      </c>
      <c r="J93" s="55"/>
      <c r="K93" s="56">
        <f>76.9/12</f>
        <v>6.408333333333334</v>
      </c>
      <c r="L93" s="56">
        <f>G93*K93</f>
        <v>0</v>
      </c>
    </row>
    <row r="94" spans="1:12" ht="12">
      <c r="A94" s="73"/>
      <c r="B94" s="73"/>
      <c r="C94" s="73"/>
      <c r="D94" s="73"/>
      <c r="E94" s="73"/>
      <c r="F94" s="53" t="s">
        <v>6</v>
      </c>
      <c r="G94" s="2"/>
      <c r="H94" s="54">
        <f>(33)/12</f>
        <v>2.75</v>
      </c>
      <c r="I94" s="54">
        <f>ROUND(G94*H94*20,0)/20</f>
        <v>0</v>
      </c>
      <c r="J94" s="55"/>
      <c r="K94" s="56">
        <f>63/12</f>
        <v>5.25</v>
      </c>
      <c r="L94" s="56">
        <f>G94*K94</f>
        <v>0</v>
      </c>
    </row>
    <row r="95" spans="1:12" ht="12">
      <c r="A95" s="73"/>
      <c r="B95" s="73"/>
      <c r="C95" s="73"/>
      <c r="D95" s="73"/>
      <c r="E95" s="73"/>
      <c r="F95" s="53" t="s">
        <v>7</v>
      </c>
      <c r="G95" s="2"/>
      <c r="H95" s="54">
        <f>(21.4)/12</f>
        <v>1.7833333333333332</v>
      </c>
      <c r="I95" s="54">
        <f>ROUND(G95*H95*20,0)/20</f>
        <v>0</v>
      </c>
      <c r="J95" s="55"/>
      <c r="K95" s="56">
        <f>52.6/12</f>
        <v>4.383333333333334</v>
      </c>
      <c r="L95" s="56">
        <f>G95*K95</f>
        <v>0</v>
      </c>
    </row>
    <row r="96" spans="1:12" ht="12.75">
      <c r="A96" s="74"/>
      <c r="B96" s="74"/>
      <c r="C96" s="74"/>
      <c r="D96" s="74"/>
      <c r="E96" s="74"/>
      <c r="F96" s="75" t="s">
        <v>0</v>
      </c>
      <c r="G96" s="75"/>
      <c r="H96" s="76"/>
      <c r="I96" s="57">
        <f>SUM(I93:I95)</f>
        <v>0</v>
      </c>
      <c r="J96" s="37"/>
      <c r="K96" s="58"/>
      <c r="L96" s="59">
        <f>SUM(L93:L95)</f>
        <v>0</v>
      </c>
    </row>
    <row r="97" spans="1:12" ht="12.75" customHeight="1">
      <c r="A97" s="72"/>
      <c r="B97" s="72"/>
      <c r="C97" s="72"/>
      <c r="D97" s="72"/>
      <c r="E97" s="72"/>
      <c r="F97" s="53" t="s">
        <v>25</v>
      </c>
      <c r="G97" s="2"/>
      <c r="H97" s="54">
        <f>(28.1)/12</f>
        <v>2.341666666666667</v>
      </c>
      <c r="I97" s="54">
        <f>ROUND(G97*H97*20,0)/20</f>
        <v>0</v>
      </c>
      <c r="J97" s="55"/>
      <c r="K97" s="56">
        <f>76.9/12</f>
        <v>6.408333333333334</v>
      </c>
      <c r="L97" s="56">
        <f>G97*K97</f>
        <v>0</v>
      </c>
    </row>
    <row r="98" spans="1:12" ht="12">
      <c r="A98" s="73"/>
      <c r="B98" s="73"/>
      <c r="C98" s="73"/>
      <c r="D98" s="73"/>
      <c r="E98" s="73"/>
      <c r="F98" s="53" t="s">
        <v>6</v>
      </c>
      <c r="G98" s="2"/>
      <c r="H98" s="54">
        <f>(33)/12</f>
        <v>2.75</v>
      </c>
      <c r="I98" s="54">
        <f>ROUND(G98*H98*20,0)/20</f>
        <v>0</v>
      </c>
      <c r="J98" s="55"/>
      <c r="K98" s="56">
        <f>63/12</f>
        <v>5.25</v>
      </c>
      <c r="L98" s="56">
        <f>G98*K98</f>
        <v>0</v>
      </c>
    </row>
    <row r="99" spans="1:12" ht="12">
      <c r="A99" s="73"/>
      <c r="B99" s="73"/>
      <c r="C99" s="73"/>
      <c r="D99" s="73"/>
      <c r="E99" s="73"/>
      <c r="F99" s="53" t="s">
        <v>7</v>
      </c>
      <c r="G99" s="2"/>
      <c r="H99" s="54">
        <f>(21.4)/12</f>
        <v>1.7833333333333332</v>
      </c>
      <c r="I99" s="54">
        <f>ROUND(G99*H99*20,0)/20</f>
        <v>0</v>
      </c>
      <c r="J99" s="55"/>
      <c r="K99" s="56">
        <f>52.6/12</f>
        <v>4.383333333333334</v>
      </c>
      <c r="L99" s="56">
        <f>G99*K99</f>
        <v>0</v>
      </c>
    </row>
    <row r="100" spans="1:12" ht="12.75">
      <c r="A100" s="74"/>
      <c r="B100" s="74"/>
      <c r="C100" s="74"/>
      <c r="D100" s="74"/>
      <c r="E100" s="74"/>
      <c r="F100" s="75" t="s">
        <v>0</v>
      </c>
      <c r="G100" s="75"/>
      <c r="H100" s="76"/>
      <c r="I100" s="57">
        <f>SUM(I97:I99)</f>
        <v>0</v>
      </c>
      <c r="J100" s="37"/>
      <c r="K100" s="58"/>
      <c r="L100" s="59">
        <f>SUM(L97:L99)</f>
        <v>0</v>
      </c>
    </row>
    <row r="101" spans="1:12" ht="12.75" customHeight="1">
      <c r="A101" s="72"/>
      <c r="B101" s="72"/>
      <c r="C101" s="72"/>
      <c r="D101" s="72"/>
      <c r="E101" s="72"/>
      <c r="F101" s="53" t="s">
        <v>25</v>
      </c>
      <c r="G101" s="2"/>
      <c r="H101" s="54">
        <f>(28.1)/12</f>
        <v>2.341666666666667</v>
      </c>
      <c r="I101" s="54">
        <f>ROUND(G101*H101*20,0)/20</f>
        <v>0</v>
      </c>
      <c r="J101" s="55"/>
      <c r="K101" s="56">
        <f>76.9/12</f>
        <v>6.408333333333334</v>
      </c>
      <c r="L101" s="56">
        <f>G101*K101</f>
        <v>0</v>
      </c>
    </row>
    <row r="102" spans="1:12" ht="12">
      <c r="A102" s="73"/>
      <c r="B102" s="73"/>
      <c r="C102" s="73"/>
      <c r="D102" s="73"/>
      <c r="E102" s="73"/>
      <c r="F102" s="53" t="s">
        <v>6</v>
      </c>
      <c r="G102" s="2"/>
      <c r="H102" s="54">
        <f>(33)/12</f>
        <v>2.75</v>
      </c>
      <c r="I102" s="54">
        <f>ROUND(G102*H102*20,0)/20</f>
        <v>0</v>
      </c>
      <c r="J102" s="55"/>
      <c r="K102" s="56">
        <f>63/12</f>
        <v>5.25</v>
      </c>
      <c r="L102" s="56">
        <f>G102*K102</f>
        <v>0</v>
      </c>
    </row>
    <row r="103" spans="1:12" ht="12">
      <c r="A103" s="73"/>
      <c r="B103" s="73"/>
      <c r="C103" s="73"/>
      <c r="D103" s="73"/>
      <c r="E103" s="73"/>
      <c r="F103" s="53" t="s">
        <v>7</v>
      </c>
      <c r="G103" s="2"/>
      <c r="H103" s="54">
        <f>(21.4)/12</f>
        <v>1.7833333333333332</v>
      </c>
      <c r="I103" s="54">
        <f>ROUND(G103*H103*20,0)/20</f>
        <v>0</v>
      </c>
      <c r="J103" s="55"/>
      <c r="K103" s="56">
        <f>52.6/12</f>
        <v>4.383333333333334</v>
      </c>
      <c r="L103" s="56">
        <f>G103*K103</f>
        <v>0</v>
      </c>
    </row>
    <row r="104" spans="1:12" ht="12.75">
      <c r="A104" s="74"/>
      <c r="B104" s="74"/>
      <c r="C104" s="74"/>
      <c r="D104" s="74"/>
      <c r="E104" s="74"/>
      <c r="F104" s="75" t="s">
        <v>0</v>
      </c>
      <c r="G104" s="75"/>
      <c r="H104" s="76"/>
      <c r="I104" s="57">
        <f>SUM(I101:I103)</f>
        <v>0</v>
      </c>
      <c r="J104" s="37"/>
      <c r="K104" s="58"/>
      <c r="L104" s="59">
        <f>SUM(L101:L103)</f>
        <v>0</v>
      </c>
    </row>
    <row r="105" spans="1:12" ht="12.75" customHeight="1">
      <c r="A105" s="72"/>
      <c r="B105" s="72"/>
      <c r="C105" s="72"/>
      <c r="D105" s="72"/>
      <c r="E105" s="72"/>
      <c r="F105" s="53" t="s">
        <v>25</v>
      </c>
      <c r="G105" s="2"/>
      <c r="H105" s="54">
        <f>(28.1)/12</f>
        <v>2.341666666666667</v>
      </c>
      <c r="I105" s="54">
        <f>ROUND(G105*H105*20,0)/20</f>
        <v>0</v>
      </c>
      <c r="J105" s="55"/>
      <c r="K105" s="56">
        <f>76.9/12</f>
        <v>6.408333333333334</v>
      </c>
      <c r="L105" s="56">
        <f>G105*K105</f>
        <v>0</v>
      </c>
    </row>
    <row r="106" spans="1:12" ht="12">
      <c r="A106" s="73"/>
      <c r="B106" s="73"/>
      <c r="C106" s="73"/>
      <c r="D106" s="73"/>
      <c r="E106" s="73"/>
      <c r="F106" s="53" t="s">
        <v>6</v>
      </c>
      <c r="G106" s="2"/>
      <c r="H106" s="54">
        <f>(33)/12</f>
        <v>2.75</v>
      </c>
      <c r="I106" s="54">
        <f>ROUND(G106*H106*20,0)/20</f>
        <v>0</v>
      </c>
      <c r="J106" s="55"/>
      <c r="K106" s="56">
        <f>63/12</f>
        <v>5.25</v>
      </c>
      <c r="L106" s="56">
        <f>G106*K106</f>
        <v>0</v>
      </c>
    </row>
    <row r="107" spans="1:12" ht="12">
      <c r="A107" s="73"/>
      <c r="B107" s="73"/>
      <c r="C107" s="73"/>
      <c r="D107" s="73"/>
      <c r="E107" s="73"/>
      <c r="F107" s="53" t="s">
        <v>7</v>
      </c>
      <c r="G107" s="2"/>
      <c r="H107" s="54">
        <f>(21.4)/12</f>
        <v>1.7833333333333332</v>
      </c>
      <c r="I107" s="54">
        <f>ROUND(G107*H107*20,0)/20</f>
        <v>0</v>
      </c>
      <c r="J107" s="55"/>
      <c r="K107" s="56">
        <f>52.6/12</f>
        <v>4.383333333333334</v>
      </c>
      <c r="L107" s="56">
        <f>G107*K107</f>
        <v>0</v>
      </c>
    </row>
    <row r="108" spans="1:12" ht="12.75">
      <c r="A108" s="74"/>
      <c r="B108" s="74"/>
      <c r="C108" s="74"/>
      <c r="D108" s="74"/>
      <c r="E108" s="74"/>
      <c r="F108" s="75" t="s">
        <v>0</v>
      </c>
      <c r="G108" s="75"/>
      <c r="H108" s="76"/>
      <c r="I108" s="57">
        <f>SUM(I105:I107)</f>
        <v>0</v>
      </c>
      <c r="J108" s="37"/>
      <c r="K108" s="58"/>
      <c r="L108" s="59">
        <f>SUM(L105:L107)</f>
        <v>0</v>
      </c>
    </row>
    <row r="109" spans="1:12" ht="12.75" customHeight="1">
      <c r="A109" s="72"/>
      <c r="B109" s="72"/>
      <c r="C109" s="72"/>
      <c r="D109" s="72"/>
      <c r="E109" s="72"/>
      <c r="F109" s="53" t="s">
        <v>25</v>
      </c>
      <c r="G109" s="2"/>
      <c r="H109" s="54">
        <f>(28.1)/12</f>
        <v>2.341666666666667</v>
      </c>
      <c r="I109" s="54">
        <f>ROUND(G109*H109*20,0)/20</f>
        <v>0</v>
      </c>
      <c r="J109" s="55"/>
      <c r="K109" s="56">
        <f>76.9/12</f>
        <v>6.408333333333334</v>
      </c>
      <c r="L109" s="56">
        <f>G109*K109</f>
        <v>0</v>
      </c>
    </row>
    <row r="110" spans="1:12" ht="12">
      <c r="A110" s="73"/>
      <c r="B110" s="73"/>
      <c r="C110" s="73"/>
      <c r="D110" s="73"/>
      <c r="E110" s="73"/>
      <c r="F110" s="53" t="s">
        <v>6</v>
      </c>
      <c r="G110" s="2"/>
      <c r="H110" s="54">
        <f>(33)/12</f>
        <v>2.75</v>
      </c>
      <c r="I110" s="54">
        <f>ROUND(G110*H110*20,0)/20</f>
        <v>0</v>
      </c>
      <c r="J110" s="55"/>
      <c r="K110" s="56">
        <f>63/12</f>
        <v>5.25</v>
      </c>
      <c r="L110" s="56">
        <f>G110*K110</f>
        <v>0</v>
      </c>
    </row>
    <row r="111" spans="1:12" ht="12">
      <c r="A111" s="73"/>
      <c r="B111" s="73"/>
      <c r="C111" s="73"/>
      <c r="D111" s="73"/>
      <c r="E111" s="73"/>
      <c r="F111" s="53" t="s">
        <v>7</v>
      </c>
      <c r="G111" s="2"/>
      <c r="H111" s="54">
        <f>(21.4)/12</f>
        <v>1.7833333333333332</v>
      </c>
      <c r="I111" s="54">
        <f>ROUND(G111*H111*20,0)/20</f>
        <v>0</v>
      </c>
      <c r="J111" s="55"/>
      <c r="K111" s="56">
        <f>52.6/12</f>
        <v>4.383333333333334</v>
      </c>
      <c r="L111" s="56">
        <f>G111*K111</f>
        <v>0</v>
      </c>
    </row>
    <row r="112" spans="1:12" ht="12.75">
      <c r="A112" s="74"/>
      <c r="B112" s="74"/>
      <c r="C112" s="74"/>
      <c r="D112" s="74"/>
      <c r="E112" s="74"/>
      <c r="F112" s="75" t="s">
        <v>0</v>
      </c>
      <c r="G112" s="75"/>
      <c r="H112" s="76"/>
      <c r="I112" s="57">
        <f>SUM(I109:I111)</f>
        <v>0</v>
      </c>
      <c r="J112" s="37"/>
      <c r="K112" s="58"/>
      <c r="L112" s="59">
        <f>SUM(L109:L111)</f>
        <v>0</v>
      </c>
    </row>
    <row r="113" spans="1:12" ht="12.75" customHeight="1">
      <c r="A113" s="72"/>
      <c r="B113" s="72"/>
      <c r="C113" s="72"/>
      <c r="D113" s="72"/>
      <c r="E113" s="72"/>
      <c r="F113" s="53" t="s">
        <v>25</v>
      </c>
      <c r="G113" s="2"/>
      <c r="H113" s="54">
        <f>(28.1)/12</f>
        <v>2.341666666666667</v>
      </c>
      <c r="I113" s="54">
        <f>ROUND(G113*H113*20,0)/20</f>
        <v>0</v>
      </c>
      <c r="J113" s="55"/>
      <c r="K113" s="56">
        <f>76.9/12</f>
        <v>6.408333333333334</v>
      </c>
      <c r="L113" s="56">
        <f>G113*K113</f>
        <v>0</v>
      </c>
    </row>
    <row r="114" spans="1:12" ht="12">
      <c r="A114" s="73"/>
      <c r="B114" s="73"/>
      <c r="C114" s="73"/>
      <c r="D114" s="73"/>
      <c r="E114" s="73"/>
      <c r="F114" s="53" t="s">
        <v>6</v>
      </c>
      <c r="G114" s="2"/>
      <c r="H114" s="54">
        <f>(33)/12</f>
        <v>2.75</v>
      </c>
      <c r="I114" s="54">
        <f>ROUND(G114*H114*20,0)/20</f>
        <v>0</v>
      </c>
      <c r="J114" s="55"/>
      <c r="K114" s="56">
        <f>63/12</f>
        <v>5.25</v>
      </c>
      <c r="L114" s="56">
        <f>G114*K114</f>
        <v>0</v>
      </c>
    </row>
    <row r="115" spans="1:12" ht="12">
      <c r="A115" s="73"/>
      <c r="B115" s="73"/>
      <c r="C115" s="73"/>
      <c r="D115" s="73"/>
      <c r="E115" s="73"/>
      <c r="F115" s="53" t="s">
        <v>7</v>
      </c>
      <c r="G115" s="2"/>
      <c r="H115" s="54">
        <f>(21.4)/12</f>
        <v>1.7833333333333332</v>
      </c>
      <c r="I115" s="54">
        <f>ROUND(G115*H115*20,0)/20</f>
        <v>0</v>
      </c>
      <c r="J115" s="55"/>
      <c r="K115" s="56">
        <f>52.6/12</f>
        <v>4.383333333333334</v>
      </c>
      <c r="L115" s="56">
        <f>G115*K115</f>
        <v>0</v>
      </c>
    </row>
    <row r="116" spans="1:12" ht="12.75">
      <c r="A116" s="74"/>
      <c r="B116" s="74"/>
      <c r="C116" s="74"/>
      <c r="D116" s="74"/>
      <c r="E116" s="74"/>
      <c r="F116" s="75" t="s">
        <v>0</v>
      </c>
      <c r="G116" s="75"/>
      <c r="H116" s="76"/>
      <c r="I116" s="57">
        <f>SUM(I113:I115)</f>
        <v>0</v>
      </c>
      <c r="J116" s="37"/>
      <c r="K116" s="58"/>
      <c r="L116" s="59">
        <f>SUM(L113:L115)</f>
        <v>0</v>
      </c>
    </row>
    <row r="117" spans="1:12" ht="12.75" customHeight="1">
      <c r="A117" s="72"/>
      <c r="B117" s="72"/>
      <c r="C117" s="72"/>
      <c r="D117" s="72"/>
      <c r="E117" s="72"/>
      <c r="F117" s="53" t="s">
        <v>25</v>
      </c>
      <c r="G117" s="2"/>
      <c r="H117" s="54">
        <f>(28.1)/12</f>
        <v>2.341666666666667</v>
      </c>
      <c r="I117" s="54">
        <f>ROUND(G117*H117*20,0)/20</f>
        <v>0</v>
      </c>
      <c r="J117" s="55"/>
      <c r="K117" s="56">
        <f>76.9/12</f>
        <v>6.408333333333334</v>
      </c>
      <c r="L117" s="56">
        <f>G117*K117</f>
        <v>0</v>
      </c>
    </row>
    <row r="118" spans="1:12" ht="12">
      <c r="A118" s="73"/>
      <c r="B118" s="73"/>
      <c r="C118" s="73"/>
      <c r="D118" s="73"/>
      <c r="E118" s="73"/>
      <c r="F118" s="53" t="s">
        <v>6</v>
      </c>
      <c r="G118" s="2"/>
      <c r="H118" s="54">
        <f>(33)/12</f>
        <v>2.75</v>
      </c>
      <c r="I118" s="54">
        <f>ROUND(G118*H118*20,0)/20</f>
        <v>0</v>
      </c>
      <c r="J118" s="55"/>
      <c r="K118" s="56">
        <f>63/12</f>
        <v>5.25</v>
      </c>
      <c r="L118" s="56">
        <f>G118*K118</f>
        <v>0</v>
      </c>
    </row>
    <row r="119" spans="1:12" ht="12">
      <c r="A119" s="73"/>
      <c r="B119" s="73"/>
      <c r="C119" s="73"/>
      <c r="D119" s="73"/>
      <c r="E119" s="73"/>
      <c r="F119" s="53" t="s">
        <v>7</v>
      </c>
      <c r="G119" s="2"/>
      <c r="H119" s="54">
        <f>(21.4)/12</f>
        <v>1.7833333333333332</v>
      </c>
      <c r="I119" s="54">
        <f>ROUND(G119*H119*20,0)/20</f>
        <v>0</v>
      </c>
      <c r="J119" s="55"/>
      <c r="K119" s="56">
        <f>52.6/12</f>
        <v>4.383333333333334</v>
      </c>
      <c r="L119" s="56">
        <f>G119*K119</f>
        <v>0</v>
      </c>
    </row>
    <row r="120" spans="1:12" ht="12.75">
      <c r="A120" s="74"/>
      <c r="B120" s="74"/>
      <c r="C120" s="74"/>
      <c r="D120" s="74"/>
      <c r="E120" s="74"/>
      <c r="F120" s="75" t="s">
        <v>0</v>
      </c>
      <c r="G120" s="75"/>
      <c r="H120" s="76"/>
      <c r="I120" s="57">
        <f>SUM(I117:I119)</f>
        <v>0</v>
      </c>
      <c r="J120" s="37"/>
      <c r="K120" s="58"/>
      <c r="L120" s="59">
        <f>SUM(L117:L119)</f>
        <v>0</v>
      </c>
    </row>
    <row r="121" spans="1:12" ht="12.75" customHeight="1">
      <c r="A121" s="72"/>
      <c r="B121" s="72"/>
      <c r="C121" s="72"/>
      <c r="D121" s="72"/>
      <c r="E121" s="72"/>
      <c r="F121" s="53" t="s">
        <v>25</v>
      </c>
      <c r="G121" s="2"/>
      <c r="H121" s="54">
        <f>(28.1)/12</f>
        <v>2.341666666666667</v>
      </c>
      <c r="I121" s="54">
        <f>ROUND(G121*H121*20,0)/20</f>
        <v>0</v>
      </c>
      <c r="J121" s="55"/>
      <c r="K121" s="56">
        <f>76.9/12</f>
        <v>6.408333333333334</v>
      </c>
      <c r="L121" s="56">
        <f>G121*K121</f>
        <v>0</v>
      </c>
    </row>
    <row r="122" spans="1:12" ht="12">
      <c r="A122" s="73"/>
      <c r="B122" s="73"/>
      <c r="C122" s="73"/>
      <c r="D122" s="73"/>
      <c r="E122" s="73"/>
      <c r="F122" s="53" t="s">
        <v>6</v>
      </c>
      <c r="G122" s="2"/>
      <c r="H122" s="54">
        <f>(33)/12</f>
        <v>2.75</v>
      </c>
      <c r="I122" s="54">
        <f>ROUND(G122*H122*20,0)/20</f>
        <v>0</v>
      </c>
      <c r="J122" s="55"/>
      <c r="K122" s="56">
        <f>63/12</f>
        <v>5.25</v>
      </c>
      <c r="L122" s="56">
        <f>G122*K122</f>
        <v>0</v>
      </c>
    </row>
    <row r="123" spans="1:12" ht="12">
      <c r="A123" s="73"/>
      <c r="B123" s="73"/>
      <c r="C123" s="73"/>
      <c r="D123" s="73"/>
      <c r="E123" s="73"/>
      <c r="F123" s="53" t="s">
        <v>7</v>
      </c>
      <c r="G123" s="2"/>
      <c r="H123" s="54">
        <f>(21.4)/12</f>
        <v>1.7833333333333332</v>
      </c>
      <c r="I123" s="54">
        <f>ROUND(G123*H123*20,0)/20</f>
        <v>0</v>
      </c>
      <c r="J123" s="55"/>
      <c r="K123" s="56">
        <f>52.6/12</f>
        <v>4.383333333333334</v>
      </c>
      <c r="L123" s="56">
        <f>G123*K123</f>
        <v>0</v>
      </c>
    </row>
    <row r="124" spans="1:12" ht="12.75">
      <c r="A124" s="74"/>
      <c r="B124" s="74"/>
      <c r="C124" s="74"/>
      <c r="D124" s="74"/>
      <c r="E124" s="74"/>
      <c r="F124" s="75" t="s">
        <v>0</v>
      </c>
      <c r="G124" s="75"/>
      <c r="H124" s="76"/>
      <c r="I124" s="57">
        <f>SUM(I121:I123)</f>
        <v>0</v>
      </c>
      <c r="J124" s="37"/>
      <c r="K124" s="58"/>
      <c r="L124" s="59">
        <f>SUM(L121:L123)</f>
        <v>0</v>
      </c>
    </row>
    <row r="125" spans="1:12" ht="12.75" customHeight="1">
      <c r="A125" s="72"/>
      <c r="B125" s="72"/>
      <c r="C125" s="72"/>
      <c r="D125" s="72"/>
      <c r="E125" s="72"/>
      <c r="F125" s="53" t="s">
        <v>25</v>
      </c>
      <c r="G125" s="2"/>
      <c r="H125" s="54">
        <f>(28.1)/12</f>
        <v>2.341666666666667</v>
      </c>
      <c r="I125" s="54">
        <f>ROUND(G125*H125*20,0)/20</f>
        <v>0</v>
      </c>
      <c r="J125" s="55"/>
      <c r="K125" s="56">
        <f>76.9/12</f>
        <v>6.408333333333334</v>
      </c>
      <c r="L125" s="56">
        <f>G125*K125</f>
        <v>0</v>
      </c>
    </row>
    <row r="126" spans="1:12" ht="12">
      <c r="A126" s="73"/>
      <c r="B126" s="73"/>
      <c r="C126" s="73"/>
      <c r="D126" s="73"/>
      <c r="E126" s="73"/>
      <c r="F126" s="53" t="s">
        <v>6</v>
      </c>
      <c r="G126" s="2"/>
      <c r="H126" s="54">
        <f>(33)/12</f>
        <v>2.75</v>
      </c>
      <c r="I126" s="54">
        <f>ROUND(G126*H126*20,0)/20</f>
        <v>0</v>
      </c>
      <c r="J126" s="55"/>
      <c r="K126" s="56">
        <f>63/12</f>
        <v>5.25</v>
      </c>
      <c r="L126" s="56">
        <f>G126*K126</f>
        <v>0</v>
      </c>
    </row>
    <row r="127" spans="1:12" ht="12">
      <c r="A127" s="73"/>
      <c r="B127" s="73"/>
      <c r="C127" s="73"/>
      <c r="D127" s="73"/>
      <c r="E127" s="73"/>
      <c r="F127" s="53" t="s">
        <v>7</v>
      </c>
      <c r="G127" s="2"/>
      <c r="H127" s="54">
        <f>(21.4)/12</f>
        <v>1.7833333333333332</v>
      </c>
      <c r="I127" s="54">
        <f>ROUND(G127*H127*20,0)/20</f>
        <v>0</v>
      </c>
      <c r="J127" s="55"/>
      <c r="K127" s="56">
        <f>52.6/12</f>
        <v>4.383333333333334</v>
      </c>
      <c r="L127" s="56">
        <f>G127*K127</f>
        <v>0</v>
      </c>
    </row>
    <row r="128" spans="1:12" ht="12.75">
      <c r="A128" s="74"/>
      <c r="B128" s="74"/>
      <c r="C128" s="74"/>
      <c r="D128" s="74"/>
      <c r="E128" s="74"/>
      <c r="F128" s="75" t="s">
        <v>0</v>
      </c>
      <c r="G128" s="75"/>
      <c r="H128" s="76"/>
      <c r="I128" s="57">
        <f>SUM(I125:I127)</f>
        <v>0</v>
      </c>
      <c r="J128" s="37"/>
      <c r="K128" s="58"/>
      <c r="L128" s="59">
        <f>SUM(L125:L127)</f>
        <v>0</v>
      </c>
    </row>
    <row r="129" spans="1:12" ht="12.75" customHeight="1">
      <c r="A129" s="72"/>
      <c r="B129" s="72"/>
      <c r="C129" s="72"/>
      <c r="D129" s="72"/>
      <c r="E129" s="72"/>
      <c r="F129" s="53" t="s">
        <v>25</v>
      </c>
      <c r="G129" s="2"/>
      <c r="H129" s="54">
        <f>(28.1)/12</f>
        <v>2.341666666666667</v>
      </c>
      <c r="I129" s="54">
        <f>ROUND(G129*H129*20,0)/20</f>
        <v>0</v>
      </c>
      <c r="J129" s="55"/>
      <c r="K129" s="56">
        <f>76.9/12</f>
        <v>6.408333333333334</v>
      </c>
      <c r="L129" s="56">
        <f>G129*K129</f>
        <v>0</v>
      </c>
    </row>
    <row r="130" spans="1:12" ht="12">
      <c r="A130" s="73"/>
      <c r="B130" s="73"/>
      <c r="C130" s="73"/>
      <c r="D130" s="73"/>
      <c r="E130" s="73"/>
      <c r="F130" s="53" t="s">
        <v>6</v>
      </c>
      <c r="G130" s="2"/>
      <c r="H130" s="54">
        <f>(33)/12</f>
        <v>2.75</v>
      </c>
      <c r="I130" s="54">
        <f>ROUND(G130*H130*20,0)/20</f>
        <v>0</v>
      </c>
      <c r="J130" s="55"/>
      <c r="K130" s="56">
        <f>63/12</f>
        <v>5.25</v>
      </c>
      <c r="L130" s="56">
        <f>G130*K130</f>
        <v>0</v>
      </c>
    </row>
    <row r="131" spans="1:12" ht="12">
      <c r="A131" s="73"/>
      <c r="B131" s="73"/>
      <c r="C131" s="73"/>
      <c r="D131" s="73"/>
      <c r="E131" s="73"/>
      <c r="F131" s="53" t="s">
        <v>7</v>
      </c>
      <c r="G131" s="2"/>
      <c r="H131" s="54">
        <f>(21.4)/12</f>
        <v>1.7833333333333332</v>
      </c>
      <c r="I131" s="54">
        <f>ROUND(G131*H131*20,0)/20</f>
        <v>0</v>
      </c>
      <c r="J131" s="55"/>
      <c r="K131" s="56">
        <f>52.6/12</f>
        <v>4.383333333333334</v>
      </c>
      <c r="L131" s="56">
        <f>G131*K131</f>
        <v>0</v>
      </c>
    </row>
    <row r="132" spans="1:12" ht="12.75">
      <c r="A132" s="74"/>
      <c r="B132" s="74"/>
      <c r="C132" s="74"/>
      <c r="D132" s="74"/>
      <c r="E132" s="74"/>
      <c r="F132" s="75" t="s">
        <v>0</v>
      </c>
      <c r="G132" s="75"/>
      <c r="H132" s="76"/>
      <c r="I132" s="57">
        <f>SUM(I129:I131)</f>
        <v>0</v>
      </c>
      <c r="J132" s="37"/>
      <c r="K132" s="58"/>
      <c r="L132" s="59">
        <f>SUM(L129:L131)</f>
        <v>0</v>
      </c>
    </row>
    <row r="133" spans="1:12" ht="12.75" customHeight="1">
      <c r="A133" s="72"/>
      <c r="B133" s="72"/>
      <c r="C133" s="72"/>
      <c r="D133" s="72"/>
      <c r="E133" s="72"/>
      <c r="F133" s="53" t="s">
        <v>25</v>
      </c>
      <c r="G133" s="2"/>
      <c r="H133" s="54">
        <f>(28.1)/12</f>
        <v>2.341666666666667</v>
      </c>
      <c r="I133" s="54">
        <f>ROUND(G133*H133*20,0)/20</f>
        <v>0</v>
      </c>
      <c r="J133" s="55"/>
      <c r="K133" s="56">
        <f>76.9/12</f>
        <v>6.408333333333334</v>
      </c>
      <c r="L133" s="56">
        <f>G133*K133</f>
        <v>0</v>
      </c>
    </row>
    <row r="134" spans="1:12" ht="12">
      <c r="A134" s="73"/>
      <c r="B134" s="73"/>
      <c r="C134" s="73"/>
      <c r="D134" s="73"/>
      <c r="E134" s="73"/>
      <c r="F134" s="53" t="s">
        <v>6</v>
      </c>
      <c r="G134" s="2"/>
      <c r="H134" s="54">
        <f>(33)/12</f>
        <v>2.75</v>
      </c>
      <c r="I134" s="54">
        <f>ROUND(G134*H134*20,0)/20</f>
        <v>0</v>
      </c>
      <c r="J134" s="55"/>
      <c r="K134" s="56">
        <f>63/12</f>
        <v>5.25</v>
      </c>
      <c r="L134" s="56">
        <f>G134*K134</f>
        <v>0</v>
      </c>
    </row>
    <row r="135" spans="1:12" ht="12">
      <c r="A135" s="73"/>
      <c r="B135" s="73"/>
      <c r="C135" s="73"/>
      <c r="D135" s="73"/>
      <c r="E135" s="73"/>
      <c r="F135" s="53" t="s">
        <v>7</v>
      </c>
      <c r="G135" s="2"/>
      <c r="H135" s="54">
        <f>(21.4)/12</f>
        <v>1.7833333333333332</v>
      </c>
      <c r="I135" s="54">
        <f>ROUND(G135*H135*20,0)/20</f>
        <v>0</v>
      </c>
      <c r="J135" s="55"/>
      <c r="K135" s="56">
        <f>52.6/12</f>
        <v>4.383333333333334</v>
      </c>
      <c r="L135" s="56">
        <f>G135*K135</f>
        <v>0</v>
      </c>
    </row>
    <row r="136" spans="1:12" ht="12.75">
      <c r="A136" s="74"/>
      <c r="B136" s="74"/>
      <c r="C136" s="74"/>
      <c r="D136" s="74"/>
      <c r="E136" s="74"/>
      <c r="F136" s="75" t="s">
        <v>0</v>
      </c>
      <c r="G136" s="75"/>
      <c r="H136" s="76"/>
      <c r="I136" s="57">
        <f>SUM(I133:I135)</f>
        <v>0</v>
      </c>
      <c r="J136" s="37"/>
      <c r="K136" s="58"/>
      <c r="L136" s="59">
        <f>SUM(L133:L135)</f>
        <v>0</v>
      </c>
    </row>
    <row r="137" spans="1:12" ht="12.75" customHeight="1">
      <c r="A137" s="72"/>
      <c r="B137" s="72"/>
      <c r="C137" s="72"/>
      <c r="D137" s="72"/>
      <c r="E137" s="72"/>
      <c r="F137" s="53" t="s">
        <v>25</v>
      </c>
      <c r="G137" s="2"/>
      <c r="H137" s="54">
        <f>(28.1)/12</f>
        <v>2.341666666666667</v>
      </c>
      <c r="I137" s="54">
        <f>ROUND(G137*H137*20,0)/20</f>
        <v>0</v>
      </c>
      <c r="J137" s="55"/>
      <c r="K137" s="56">
        <f>76.9/12</f>
        <v>6.408333333333334</v>
      </c>
      <c r="L137" s="56">
        <f>G137*K137</f>
        <v>0</v>
      </c>
    </row>
    <row r="138" spans="1:12" ht="12">
      <c r="A138" s="73"/>
      <c r="B138" s="73"/>
      <c r="C138" s="73"/>
      <c r="D138" s="73"/>
      <c r="E138" s="73"/>
      <c r="F138" s="53" t="s">
        <v>6</v>
      </c>
      <c r="G138" s="2"/>
      <c r="H138" s="54">
        <f>(33)/12</f>
        <v>2.75</v>
      </c>
      <c r="I138" s="54">
        <f>ROUND(G138*H138*20,0)/20</f>
        <v>0</v>
      </c>
      <c r="J138" s="55"/>
      <c r="K138" s="56">
        <f>63/12</f>
        <v>5.25</v>
      </c>
      <c r="L138" s="56">
        <f>G138*K138</f>
        <v>0</v>
      </c>
    </row>
    <row r="139" spans="1:12" ht="12">
      <c r="A139" s="73"/>
      <c r="B139" s="73"/>
      <c r="C139" s="73"/>
      <c r="D139" s="73"/>
      <c r="E139" s="73"/>
      <c r="F139" s="53" t="s">
        <v>7</v>
      </c>
      <c r="G139" s="2"/>
      <c r="H139" s="54">
        <f>(21.4)/12</f>
        <v>1.7833333333333332</v>
      </c>
      <c r="I139" s="54">
        <f>ROUND(G139*H139*20,0)/20</f>
        <v>0</v>
      </c>
      <c r="J139" s="55"/>
      <c r="K139" s="56">
        <f>52.6/12</f>
        <v>4.383333333333334</v>
      </c>
      <c r="L139" s="56">
        <f>G139*K139</f>
        <v>0</v>
      </c>
    </row>
    <row r="140" spans="1:12" ht="12.75">
      <c r="A140" s="74"/>
      <c r="B140" s="74"/>
      <c r="C140" s="74"/>
      <c r="D140" s="74"/>
      <c r="E140" s="74"/>
      <c r="F140" s="75" t="s">
        <v>0</v>
      </c>
      <c r="G140" s="75"/>
      <c r="H140" s="76"/>
      <c r="I140" s="57">
        <f>SUM(I137:I139)</f>
        <v>0</v>
      </c>
      <c r="J140" s="37"/>
      <c r="K140" s="58"/>
      <c r="L140" s="59">
        <f>SUM(L137:L139)</f>
        <v>0</v>
      </c>
    </row>
    <row r="141" spans="1:12" ht="12.75" customHeight="1">
      <c r="A141" s="72"/>
      <c r="B141" s="72"/>
      <c r="C141" s="72"/>
      <c r="D141" s="72"/>
      <c r="E141" s="72"/>
      <c r="F141" s="53" t="s">
        <v>25</v>
      </c>
      <c r="G141" s="2"/>
      <c r="H141" s="54">
        <f>(28.1)/12</f>
        <v>2.341666666666667</v>
      </c>
      <c r="I141" s="54">
        <f>ROUND(G141*H141*20,0)/20</f>
        <v>0</v>
      </c>
      <c r="J141" s="55"/>
      <c r="K141" s="56">
        <f>76.9/12</f>
        <v>6.408333333333334</v>
      </c>
      <c r="L141" s="56">
        <f>G141*K141</f>
        <v>0</v>
      </c>
    </row>
    <row r="142" spans="1:12" ht="12">
      <c r="A142" s="73"/>
      <c r="B142" s="73"/>
      <c r="C142" s="73"/>
      <c r="D142" s="73"/>
      <c r="E142" s="73"/>
      <c r="F142" s="53" t="s">
        <v>6</v>
      </c>
      <c r="G142" s="2"/>
      <c r="H142" s="54">
        <f>(33)/12</f>
        <v>2.75</v>
      </c>
      <c r="I142" s="54">
        <f>ROUND(G142*H142*20,0)/20</f>
        <v>0</v>
      </c>
      <c r="J142" s="55"/>
      <c r="K142" s="56">
        <f>63/12</f>
        <v>5.25</v>
      </c>
      <c r="L142" s="56">
        <f>G142*K142</f>
        <v>0</v>
      </c>
    </row>
    <row r="143" spans="1:12" ht="12">
      <c r="A143" s="73"/>
      <c r="B143" s="73"/>
      <c r="C143" s="73"/>
      <c r="D143" s="73"/>
      <c r="E143" s="73"/>
      <c r="F143" s="53" t="s">
        <v>7</v>
      </c>
      <c r="G143" s="2"/>
      <c r="H143" s="54">
        <f>(21.4)/12</f>
        <v>1.7833333333333332</v>
      </c>
      <c r="I143" s="54">
        <f>ROUND(G143*H143*20,0)/20</f>
        <v>0</v>
      </c>
      <c r="J143" s="55"/>
      <c r="K143" s="56">
        <f>52.6/12</f>
        <v>4.383333333333334</v>
      </c>
      <c r="L143" s="56">
        <f>G143*K143</f>
        <v>0</v>
      </c>
    </row>
    <row r="144" spans="1:12" ht="12.75">
      <c r="A144" s="74"/>
      <c r="B144" s="74"/>
      <c r="C144" s="74"/>
      <c r="D144" s="74"/>
      <c r="E144" s="74"/>
      <c r="F144" s="75" t="s">
        <v>0</v>
      </c>
      <c r="G144" s="75"/>
      <c r="H144" s="76"/>
      <c r="I144" s="57">
        <f>SUM(I141:I143)</f>
        <v>0</v>
      </c>
      <c r="J144" s="37"/>
      <c r="K144" s="58"/>
      <c r="L144" s="59">
        <f>SUM(L141:L143)</f>
        <v>0</v>
      </c>
    </row>
    <row r="145" spans="1:12" ht="12.75" customHeight="1">
      <c r="A145" s="72"/>
      <c r="B145" s="72"/>
      <c r="C145" s="72"/>
      <c r="D145" s="72"/>
      <c r="E145" s="72"/>
      <c r="F145" s="53" t="s">
        <v>25</v>
      </c>
      <c r="G145" s="2"/>
      <c r="H145" s="54">
        <f>(28.1)/12</f>
        <v>2.341666666666667</v>
      </c>
      <c r="I145" s="54">
        <f>ROUND(G145*H145*20,0)/20</f>
        <v>0</v>
      </c>
      <c r="J145" s="55"/>
      <c r="K145" s="56">
        <f>76.9/12</f>
        <v>6.408333333333334</v>
      </c>
      <c r="L145" s="56">
        <f>G145*K145</f>
        <v>0</v>
      </c>
    </row>
    <row r="146" spans="1:12" ht="12">
      <c r="A146" s="73"/>
      <c r="B146" s="73"/>
      <c r="C146" s="73"/>
      <c r="D146" s="73"/>
      <c r="E146" s="73"/>
      <c r="F146" s="53" t="s">
        <v>6</v>
      </c>
      <c r="G146" s="2"/>
      <c r="H146" s="54">
        <f>(33)/12</f>
        <v>2.75</v>
      </c>
      <c r="I146" s="54">
        <f>ROUND(G146*H146*20,0)/20</f>
        <v>0</v>
      </c>
      <c r="J146" s="55"/>
      <c r="K146" s="56">
        <f>63/12</f>
        <v>5.25</v>
      </c>
      <c r="L146" s="56">
        <f>G146*K146</f>
        <v>0</v>
      </c>
    </row>
    <row r="147" spans="1:12" ht="12">
      <c r="A147" s="73"/>
      <c r="B147" s="73"/>
      <c r="C147" s="73"/>
      <c r="D147" s="73"/>
      <c r="E147" s="73"/>
      <c r="F147" s="53" t="s">
        <v>7</v>
      </c>
      <c r="G147" s="2"/>
      <c r="H147" s="54">
        <f>(21.4)/12</f>
        <v>1.7833333333333332</v>
      </c>
      <c r="I147" s="54">
        <f>ROUND(G147*H147*20,0)/20</f>
        <v>0</v>
      </c>
      <c r="J147" s="55"/>
      <c r="K147" s="56">
        <f>52.6/12</f>
        <v>4.383333333333334</v>
      </c>
      <c r="L147" s="56">
        <f>G147*K147</f>
        <v>0</v>
      </c>
    </row>
    <row r="148" spans="1:12" ht="12.75">
      <c r="A148" s="74"/>
      <c r="B148" s="74"/>
      <c r="C148" s="74"/>
      <c r="D148" s="74"/>
      <c r="E148" s="74"/>
      <c r="F148" s="75" t="s">
        <v>0</v>
      </c>
      <c r="G148" s="75"/>
      <c r="H148" s="76"/>
      <c r="I148" s="57">
        <f>SUM(I145:I147)</f>
        <v>0</v>
      </c>
      <c r="J148" s="37"/>
      <c r="K148" s="58"/>
      <c r="L148" s="59">
        <f>SUM(L145:L147)</f>
        <v>0</v>
      </c>
    </row>
    <row r="149" spans="1:12" ht="12.75" customHeight="1">
      <c r="A149" s="72"/>
      <c r="B149" s="72"/>
      <c r="C149" s="72"/>
      <c r="D149" s="72"/>
      <c r="E149" s="72"/>
      <c r="F149" s="53" t="s">
        <v>25</v>
      </c>
      <c r="G149" s="2"/>
      <c r="H149" s="54">
        <f>(28.1)/12</f>
        <v>2.341666666666667</v>
      </c>
      <c r="I149" s="54">
        <f>ROUND(G149*H149*20,0)/20</f>
        <v>0</v>
      </c>
      <c r="J149" s="55"/>
      <c r="K149" s="56">
        <f>76.9/12</f>
        <v>6.408333333333334</v>
      </c>
      <c r="L149" s="56">
        <f>G149*K149</f>
        <v>0</v>
      </c>
    </row>
    <row r="150" spans="1:12" ht="12">
      <c r="A150" s="73"/>
      <c r="B150" s="73"/>
      <c r="C150" s="73"/>
      <c r="D150" s="73"/>
      <c r="E150" s="73"/>
      <c r="F150" s="53" t="s">
        <v>6</v>
      </c>
      <c r="G150" s="2"/>
      <c r="H150" s="54">
        <f>(33)/12</f>
        <v>2.75</v>
      </c>
      <c r="I150" s="54">
        <f>ROUND(G150*H150*20,0)/20</f>
        <v>0</v>
      </c>
      <c r="J150" s="55"/>
      <c r="K150" s="56">
        <f>63/12</f>
        <v>5.25</v>
      </c>
      <c r="L150" s="56">
        <f>G150*K150</f>
        <v>0</v>
      </c>
    </row>
    <row r="151" spans="1:12" ht="12">
      <c r="A151" s="73"/>
      <c r="B151" s="73"/>
      <c r="C151" s="73"/>
      <c r="D151" s="73"/>
      <c r="E151" s="73"/>
      <c r="F151" s="53" t="s">
        <v>7</v>
      </c>
      <c r="G151" s="2"/>
      <c r="H151" s="54">
        <f>(21.4)/12</f>
        <v>1.7833333333333332</v>
      </c>
      <c r="I151" s="54">
        <f>ROUND(G151*H151*20,0)/20</f>
        <v>0</v>
      </c>
      <c r="J151" s="55"/>
      <c r="K151" s="56">
        <f>52.6/12</f>
        <v>4.383333333333334</v>
      </c>
      <c r="L151" s="56">
        <f>G151*K151</f>
        <v>0</v>
      </c>
    </row>
    <row r="152" spans="1:12" ht="12.75">
      <c r="A152" s="74"/>
      <c r="B152" s="74"/>
      <c r="C152" s="74"/>
      <c r="D152" s="74"/>
      <c r="E152" s="74"/>
      <c r="F152" s="75" t="s">
        <v>0</v>
      </c>
      <c r="G152" s="75"/>
      <c r="H152" s="76"/>
      <c r="I152" s="57">
        <f>SUM(I149:I151)</f>
        <v>0</v>
      </c>
      <c r="J152" s="37"/>
      <c r="K152" s="58"/>
      <c r="L152" s="59">
        <f>SUM(L149:L151)</f>
        <v>0</v>
      </c>
    </row>
    <row r="153" spans="1:12" ht="12.75" customHeight="1">
      <c r="A153" s="72"/>
      <c r="B153" s="72"/>
      <c r="C153" s="72"/>
      <c r="D153" s="72"/>
      <c r="E153" s="72"/>
      <c r="F153" s="53" t="s">
        <v>25</v>
      </c>
      <c r="G153" s="2"/>
      <c r="H153" s="54">
        <f>(28.1)/12</f>
        <v>2.341666666666667</v>
      </c>
      <c r="I153" s="54">
        <f>ROUND(G153*H153*20,0)/20</f>
        <v>0</v>
      </c>
      <c r="J153" s="55"/>
      <c r="K153" s="56">
        <f>76.9/12</f>
        <v>6.408333333333334</v>
      </c>
      <c r="L153" s="56">
        <f>G153*K153</f>
        <v>0</v>
      </c>
    </row>
    <row r="154" spans="1:12" ht="12">
      <c r="A154" s="73"/>
      <c r="B154" s="73"/>
      <c r="C154" s="73"/>
      <c r="D154" s="73"/>
      <c r="E154" s="73"/>
      <c r="F154" s="53" t="s">
        <v>6</v>
      </c>
      <c r="G154" s="2"/>
      <c r="H154" s="54">
        <f>(33)/12</f>
        <v>2.75</v>
      </c>
      <c r="I154" s="54">
        <f>ROUND(G154*H154*20,0)/20</f>
        <v>0</v>
      </c>
      <c r="J154" s="55"/>
      <c r="K154" s="56">
        <f>63/12</f>
        <v>5.25</v>
      </c>
      <c r="L154" s="56">
        <f>G154*K154</f>
        <v>0</v>
      </c>
    </row>
    <row r="155" spans="1:12" ht="12">
      <c r="A155" s="73"/>
      <c r="B155" s="73"/>
      <c r="C155" s="73"/>
      <c r="D155" s="73"/>
      <c r="E155" s="73"/>
      <c r="F155" s="53" t="s">
        <v>7</v>
      </c>
      <c r="G155" s="2"/>
      <c r="H155" s="54">
        <f>(21.4)/12</f>
        <v>1.7833333333333332</v>
      </c>
      <c r="I155" s="54">
        <f>ROUND(G155*H155*20,0)/20</f>
        <v>0</v>
      </c>
      <c r="J155" s="55"/>
      <c r="K155" s="56">
        <f>52.6/12</f>
        <v>4.383333333333334</v>
      </c>
      <c r="L155" s="56">
        <f>G155*K155</f>
        <v>0</v>
      </c>
    </row>
    <row r="156" spans="1:12" ht="12.75">
      <c r="A156" s="74"/>
      <c r="B156" s="74"/>
      <c r="C156" s="74"/>
      <c r="D156" s="74"/>
      <c r="E156" s="74"/>
      <c r="F156" s="75" t="s">
        <v>0</v>
      </c>
      <c r="G156" s="75"/>
      <c r="H156" s="76"/>
      <c r="I156" s="57">
        <f>SUM(I153:I155)</f>
        <v>0</v>
      </c>
      <c r="J156" s="37"/>
      <c r="K156" s="58"/>
      <c r="L156" s="59">
        <f>SUM(L153:L155)</f>
        <v>0</v>
      </c>
    </row>
    <row r="157" spans="1:12" ht="12.75" customHeight="1">
      <c r="A157" s="72"/>
      <c r="B157" s="72"/>
      <c r="C157" s="72"/>
      <c r="D157" s="72"/>
      <c r="E157" s="72"/>
      <c r="F157" s="53" t="s">
        <v>25</v>
      </c>
      <c r="G157" s="2"/>
      <c r="H157" s="54">
        <f>(28.1)/12</f>
        <v>2.341666666666667</v>
      </c>
      <c r="I157" s="54">
        <f>ROUND(G157*H157*20,0)/20</f>
        <v>0</v>
      </c>
      <c r="J157" s="55"/>
      <c r="K157" s="56">
        <f>76.9/12</f>
        <v>6.408333333333334</v>
      </c>
      <c r="L157" s="56">
        <f>G157*K157</f>
        <v>0</v>
      </c>
    </row>
    <row r="158" spans="1:12" ht="12">
      <c r="A158" s="73"/>
      <c r="B158" s="73"/>
      <c r="C158" s="73"/>
      <c r="D158" s="73"/>
      <c r="E158" s="73"/>
      <c r="F158" s="53" t="s">
        <v>6</v>
      </c>
      <c r="G158" s="2"/>
      <c r="H158" s="54">
        <f>(33)/12</f>
        <v>2.75</v>
      </c>
      <c r="I158" s="54">
        <f>ROUND(G158*H158*20,0)/20</f>
        <v>0</v>
      </c>
      <c r="J158" s="55"/>
      <c r="K158" s="56">
        <f>63/12</f>
        <v>5.25</v>
      </c>
      <c r="L158" s="56">
        <f>G158*K158</f>
        <v>0</v>
      </c>
    </row>
    <row r="159" spans="1:12" ht="12">
      <c r="A159" s="73"/>
      <c r="B159" s="73"/>
      <c r="C159" s="73"/>
      <c r="D159" s="73"/>
      <c r="E159" s="73"/>
      <c r="F159" s="53" t="s">
        <v>7</v>
      </c>
      <c r="G159" s="2"/>
      <c r="H159" s="54">
        <f>(21.4)/12</f>
        <v>1.7833333333333332</v>
      </c>
      <c r="I159" s="54">
        <f>ROUND(G159*H159*20,0)/20</f>
        <v>0</v>
      </c>
      <c r="J159" s="55"/>
      <c r="K159" s="56">
        <f>52.6/12</f>
        <v>4.383333333333334</v>
      </c>
      <c r="L159" s="56">
        <f>G159*K159</f>
        <v>0</v>
      </c>
    </row>
    <row r="160" spans="1:12" ht="12.75">
      <c r="A160" s="74"/>
      <c r="B160" s="74"/>
      <c r="C160" s="74"/>
      <c r="D160" s="74"/>
      <c r="E160" s="74"/>
      <c r="F160" s="75" t="s">
        <v>0</v>
      </c>
      <c r="G160" s="75"/>
      <c r="H160" s="76"/>
      <c r="I160" s="57">
        <f>SUM(I157:I159)</f>
        <v>0</v>
      </c>
      <c r="J160" s="37"/>
      <c r="K160" s="58"/>
      <c r="L160" s="59">
        <f>SUM(L157:L159)</f>
        <v>0</v>
      </c>
    </row>
    <row r="161" spans="1:12" ht="12.75" customHeight="1">
      <c r="A161" s="72"/>
      <c r="B161" s="72"/>
      <c r="C161" s="72"/>
      <c r="D161" s="72"/>
      <c r="E161" s="72"/>
      <c r="F161" s="53" t="s">
        <v>25</v>
      </c>
      <c r="G161" s="2"/>
      <c r="H161" s="54">
        <f>(28.1)/12</f>
        <v>2.341666666666667</v>
      </c>
      <c r="I161" s="54">
        <f>ROUND(G161*H161*20,0)/20</f>
        <v>0</v>
      </c>
      <c r="J161" s="55"/>
      <c r="K161" s="56">
        <f>76.9/12</f>
        <v>6.408333333333334</v>
      </c>
      <c r="L161" s="56">
        <f>G161*K161</f>
        <v>0</v>
      </c>
    </row>
    <row r="162" spans="1:12" ht="12">
      <c r="A162" s="73"/>
      <c r="B162" s="73"/>
      <c r="C162" s="73"/>
      <c r="D162" s="73"/>
      <c r="E162" s="73"/>
      <c r="F162" s="53" t="s">
        <v>6</v>
      </c>
      <c r="G162" s="2"/>
      <c r="H162" s="54">
        <f>(33)/12</f>
        <v>2.75</v>
      </c>
      <c r="I162" s="54">
        <f>ROUND(G162*H162*20,0)/20</f>
        <v>0</v>
      </c>
      <c r="J162" s="55"/>
      <c r="K162" s="56">
        <f>63/12</f>
        <v>5.25</v>
      </c>
      <c r="L162" s="56">
        <f>G162*K162</f>
        <v>0</v>
      </c>
    </row>
    <row r="163" spans="1:12" ht="12">
      <c r="A163" s="73"/>
      <c r="B163" s="73"/>
      <c r="C163" s="73"/>
      <c r="D163" s="73"/>
      <c r="E163" s="73"/>
      <c r="F163" s="53" t="s">
        <v>7</v>
      </c>
      <c r="G163" s="2"/>
      <c r="H163" s="54">
        <f>(21.4)/12</f>
        <v>1.7833333333333332</v>
      </c>
      <c r="I163" s="54">
        <f>ROUND(G163*H163*20,0)/20</f>
        <v>0</v>
      </c>
      <c r="J163" s="55"/>
      <c r="K163" s="56">
        <f>52.6/12</f>
        <v>4.383333333333334</v>
      </c>
      <c r="L163" s="56">
        <f>G163*K163</f>
        <v>0</v>
      </c>
    </row>
    <row r="164" spans="1:12" ht="12.75">
      <c r="A164" s="74"/>
      <c r="B164" s="74"/>
      <c r="C164" s="74"/>
      <c r="D164" s="74"/>
      <c r="E164" s="74"/>
      <c r="F164" s="75" t="s">
        <v>0</v>
      </c>
      <c r="G164" s="75"/>
      <c r="H164" s="76"/>
      <c r="I164" s="57">
        <f>SUM(I161:I163)</f>
        <v>0</v>
      </c>
      <c r="J164" s="37"/>
      <c r="K164" s="58"/>
      <c r="L164" s="59">
        <f>SUM(L161:L163)</f>
        <v>0</v>
      </c>
    </row>
    <row r="165" spans="1:12" ht="12.75" customHeight="1">
      <c r="A165" s="72"/>
      <c r="B165" s="72"/>
      <c r="C165" s="72"/>
      <c r="D165" s="72"/>
      <c r="E165" s="72"/>
      <c r="F165" s="53" t="s">
        <v>25</v>
      </c>
      <c r="G165" s="2"/>
      <c r="H165" s="54">
        <f>(28.1)/12</f>
        <v>2.341666666666667</v>
      </c>
      <c r="I165" s="54">
        <f>ROUND(G165*H165*20,0)/20</f>
        <v>0</v>
      </c>
      <c r="J165" s="55"/>
      <c r="K165" s="56">
        <f>76.9/12</f>
        <v>6.408333333333334</v>
      </c>
      <c r="L165" s="56">
        <f>G165*K165</f>
        <v>0</v>
      </c>
    </row>
    <row r="166" spans="1:12" ht="12">
      <c r="A166" s="73"/>
      <c r="B166" s="73"/>
      <c r="C166" s="73"/>
      <c r="D166" s="73"/>
      <c r="E166" s="73"/>
      <c r="F166" s="53" t="s">
        <v>6</v>
      </c>
      <c r="G166" s="2"/>
      <c r="H166" s="54">
        <f>(33)/12</f>
        <v>2.75</v>
      </c>
      <c r="I166" s="54">
        <f>ROUND(G166*H166*20,0)/20</f>
        <v>0</v>
      </c>
      <c r="J166" s="55"/>
      <c r="K166" s="56">
        <f>63/12</f>
        <v>5.25</v>
      </c>
      <c r="L166" s="56">
        <f>G166*K166</f>
        <v>0</v>
      </c>
    </row>
    <row r="167" spans="1:12" ht="12">
      <c r="A167" s="73"/>
      <c r="B167" s="73"/>
      <c r="C167" s="73"/>
      <c r="D167" s="73"/>
      <c r="E167" s="73"/>
      <c r="F167" s="53" t="s">
        <v>7</v>
      </c>
      <c r="G167" s="2"/>
      <c r="H167" s="54">
        <f>(21.4)/12</f>
        <v>1.7833333333333332</v>
      </c>
      <c r="I167" s="54">
        <f>ROUND(G167*H167*20,0)/20</f>
        <v>0</v>
      </c>
      <c r="J167" s="55"/>
      <c r="K167" s="56">
        <f>52.6/12</f>
        <v>4.383333333333334</v>
      </c>
      <c r="L167" s="56">
        <f>G167*K167</f>
        <v>0</v>
      </c>
    </row>
    <row r="168" spans="1:12" ht="12.75">
      <c r="A168" s="74"/>
      <c r="B168" s="74"/>
      <c r="C168" s="74"/>
      <c r="D168" s="74"/>
      <c r="E168" s="74"/>
      <c r="F168" s="75" t="s">
        <v>0</v>
      </c>
      <c r="G168" s="75"/>
      <c r="H168" s="76"/>
      <c r="I168" s="57">
        <f>SUM(I165:I167)</f>
        <v>0</v>
      </c>
      <c r="J168" s="37"/>
      <c r="K168" s="58"/>
      <c r="L168" s="59">
        <f>SUM(L165:L167)</f>
        <v>0</v>
      </c>
    </row>
    <row r="169" spans="1:12" ht="12.75" customHeight="1">
      <c r="A169" s="72"/>
      <c r="B169" s="72"/>
      <c r="C169" s="72"/>
      <c r="D169" s="72"/>
      <c r="E169" s="72"/>
      <c r="F169" s="53" t="s">
        <v>25</v>
      </c>
      <c r="G169" s="2"/>
      <c r="H169" s="54">
        <f>(28.1)/12</f>
        <v>2.341666666666667</v>
      </c>
      <c r="I169" s="54">
        <f>ROUND(G169*H169*20,0)/20</f>
        <v>0</v>
      </c>
      <c r="J169" s="55"/>
      <c r="K169" s="56">
        <f>76.9/12</f>
        <v>6.408333333333334</v>
      </c>
      <c r="L169" s="56">
        <f>G169*K169</f>
        <v>0</v>
      </c>
    </row>
    <row r="170" spans="1:12" ht="12">
      <c r="A170" s="73"/>
      <c r="B170" s="73"/>
      <c r="C170" s="73"/>
      <c r="D170" s="73"/>
      <c r="E170" s="73"/>
      <c r="F170" s="53" t="s">
        <v>6</v>
      </c>
      <c r="G170" s="2"/>
      <c r="H170" s="54">
        <f>(33)/12</f>
        <v>2.75</v>
      </c>
      <c r="I170" s="54">
        <f>ROUND(G170*H170*20,0)/20</f>
        <v>0</v>
      </c>
      <c r="J170" s="55"/>
      <c r="K170" s="56">
        <f>63/12</f>
        <v>5.25</v>
      </c>
      <c r="L170" s="56">
        <f>G170*K170</f>
        <v>0</v>
      </c>
    </row>
    <row r="171" spans="1:12" ht="12">
      <c r="A171" s="73"/>
      <c r="B171" s="73"/>
      <c r="C171" s="73"/>
      <c r="D171" s="73"/>
      <c r="E171" s="73"/>
      <c r="F171" s="53" t="s">
        <v>7</v>
      </c>
      <c r="G171" s="2"/>
      <c r="H171" s="54">
        <f>(21.4)/12</f>
        <v>1.7833333333333332</v>
      </c>
      <c r="I171" s="54">
        <f>ROUND(G171*H171*20,0)/20</f>
        <v>0</v>
      </c>
      <c r="J171" s="55"/>
      <c r="K171" s="56">
        <f>52.6/12</f>
        <v>4.383333333333334</v>
      </c>
      <c r="L171" s="56">
        <f>G171*K171</f>
        <v>0</v>
      </c>
    </row>
    <row r="172" spans="1:12" ht="12.75">
      <c r="A172" s="74"/>
      <c r="B172" s="74"/>
      <c r="C172" s="74"/>
      <c r="D172" s="74"/>
      <c r="E172" s="74"/>
      <c r="F172" s="75" t="s">
        <v>0</v>
      </c>
      <c r="G172" s="75"/>
      <c r="H172" s="76"/>
      <c r="I172" s="57">
        <f>SUM(I169:I171)</f>
        <v>0</v>
      </c>
      <c r="J172" s="37"/>
      <c r="K172" s="58"/>
      <c r="L172" s="59">
        <f>SUM(L169:L171)</f>
        <v>0</v>
      </c>
    </row>
    <row r="173" spans="1:12" ht="12.75" customHeight="1">
      <c r="A173" s="72"/>
      <c r="B173" s="72"/>
      <c r="C173" s="72"/>
      <c r="D173" s="72"/>
      <c r="E173" s="72"/>
      <c r="F173" s="53" t="s">
        <v>25</v>
      </c>
      <c r="G173" s="2"/>
      <c r="H173" s="54">
        <f>(28.1)/12</f>
        <v>2.341666666666667</v>
      </c>
      <c r="I173" s="54">
        <f>ROUND(G173*H173*20,0)/20</f>
        <v>0</v>
      </c>
      <c r="J173" s="55"/>
      <c r="K173" s="56">
        <f>76.9/12</f>
        <v>6.408333333333334</v>
      </c>
      <c r="L173" s="56">
        <f>G173*K173</f>
        <v>0</v>
      </c>
    </row>
    <row r="174" spans="1:12" ht="12">
      <c r="A174" s="73"/>
      <c r="B174" s="73"/>
      <c r="C174" s="73"/>
      <c r="D174" s="73"/>
      <c r="E174" s="73"/>
      <c r="F174" s="53" t="s">
        <v>6</v>
      </c>
      <c r="G174" s="2"/>
      <c r="H174" s="54">
        <f>(33)/12</f>
        <v>2.75</v>
      </c>
      <c r="I174" s="54">
        <f>ROUND(G174*H174*20,0)/20</f>
        <v>0</v>
      </c>
      <c r="J174" s="55"/>
      <c r="K174" s="56">
        <f>63/12</f>
        <v>5.25</v>
      </c>
      <c r="L174" s="56">
        <f>G174*K174</f>
        <v>0</v>
      </c>
    </row>
    <row r="175" spans="1:12" ht="12">
      <c r="A175" s="73"/>
      <c r="B175" s="73"/>
      <c r="C175" s="73"/>
      <c r="D175" s="73"/>
      <c r="E175" s="73"/>
      <c r="F175" s="53" t="s">
        <v>7</v>
      </c>
      <c r="G175" s="2"/>
      <c r="H175" s="54">
        <f>(21.4)/12</f>
        <v>1.7833333333333332</v>
      </c>
      <c r="I175" s="54">
        <f>ROUND(G175*H175*20,0)/20</f>
        <v>0</v>
      </c>
      <c r="J175" s="55"/>
      <c r="K175" s="56">
        <f>52.6/12</f>
        <v>4.383333333333334</v>
      </c>
      <c r="L175" s="56">
        <f>G175*K175</f>
        <v>0</v>
      </c>
    </row>
    <row r="176" spans="1:12" ht="12.75">
      <c r="A176" s="74"/>
      <c r="B176" s="74"/>
      <c r="C176" s="74"/>
      <c r="D176" s="74"/>
      <c r="E176" s="74"/>
      <c r="F176" s="75" t="s">
        <v>0</v>
      </c>
      <c r="G176" s="75"/>
      <c r="H176" s="76"/>
      <c r="I176" s="57">
        <f>SUM(I173:I175)</f>
        <v>0</v>
      </c>
      <c r="J176" s="37"/>
      <c r="K176" s="58"/>
      <c r="L176" s="59">
        <f>SUM(L173:L175)</f>
        <v>0</v>
      </c>
    </row>
    <row r="177" spans="1:12" ht="12.75" customHeight="1">
      <c r="A177" s="72"/>
      <c r="B177" s="72"/>
      <c r="C177" s="72"/>
      <c r="D177" s="72"/>
      <c r="E177" s="72"/>
      <c r="F177" s="53" t="s">
        <v>25</v>
      </c>
      <c r="G177" s="2"/>
      <c r="H177" s="54">
        <f>(28.1)/12</f>
        <v>2.341666666666667</v>
      </c>
      <c r="I177" s="54">
        <f>ROUND(G177*H177*20,0)/20</f>
        <v>0</v>
      </c>
      <c r="J177" s="55"/>
      <c r="K177" s="56">
        <f>76.9/12</f>
        <v>6.408333333333334</v>
      </c>
      <c r="L177" s="56">
        <f>G177*K177</f>
        <v>0</v>
      </c>
    </row>
    <row r="178" spans="1:12" ht="12">
      <c r="A178" s="73"/>
      <c r="B178" s="73"/>
      <c r="C178" s="73"/>
      <c r="D178" s="73"/>
      <c r="E178" s="73"/>
      <c r="F178" s="53" t="s">
        <v>6</v>
      </c>
      <c r="G178" s="2"/>
      <c r="H178" s="54">
        <f>(33)/12</f>
        <v>2.75</v>
      </c>
      <c r="I178" s="54">
        <f>ROUND(G178*H178*20,0)/20</f>
        <v>0</v>
      </c>
      <c r="J178" s="55"/>
      <c r="K178" s="56">
        <f>63/12</f>
        <v>5.25</v>
      </c>
      <c r="L178" s="56">
        <f>G178*K178</f>
        <v>0</v>
      </c>
    </row>
    <row r="179" spans="1:12" ht="12">
      <c r="A179" s="73"/>
      <c r="B179" s="73"/>
      <c r="C179" s="73"/>
      <c r="D179" s="73"/>
      <c r="E179" s="73"/>
      <c r="F179" s="53" t="s">
        <v>7</v>
      </c>
      <c r="G179" s="2"/>
      <c r="H179" s="54">
        <f>(21.4)/12</f>
        <v>1.7833333333333332</v>
      </c>
      <c r="I179" s="54">
        <f>ROUND(G179*H179*20,0)/20</f>
        <v>0</v>
      </c>
      <c r="J179" s="55"/>
      <c r="K179" s="56">
        <f>52.6/12</f>
        <v>4.383333333333334</v>
      </c>
      <c r="L179" s="56">
        <f>G179*K179</f>
        <v>0</v>
      </c>
    </row>
    <row r="180" spans="1:12" ht="12.75">
      <c r="A180" s="74"/>
      <c r="B180" s="74"/>
      <c r="C180" s="74"/>
      <c r="D180" s="74"/>
      <c r="E180" s="74"/>
      <c r="F180" s="75" t="s">
        <v>0</v>
      </c>
      <c r="G180" s="75"/>
      <c r="H180" s="76"/>
      <c r="I180" s="57">
        <f>SUM(I177:I179)</f>
        <v>0</v>
      </c>
      <c r="J180" s="37"/>
      <c r="K180" s="58"/>
      <c r="L180" s="59">
        <f>SUM(L177:L179)</f>
        <v>0</v>
      </c>
    </row>
    <row r="181" spans="1:12" ht="12.75" customHeight="1">
      <c r="A181" s="72"/>
      <c r="B181" s="72"/>
      <c r="C181" s="72"/>
      <c r="D181" s="72"/>
      <c r="E181" s="72"/>
      <c r="F181" s="53" t="s">
        <v>25</v>
      </c>
      <c r="G181" s="2"/>
      <c r="H181" s="54">
        <f>(28.1)/12</f>
        <v>2.341666666666667</v>
      </c>
      <c r="I181" s="54">
        <f>ROUND(G181*H181*20,0)/20</f>
        <v>0</v>
      </c>
      <c r="J181" s="55"/>
      <c r="K181" s="56">
        <f>76.9/12</f>
        <v>6.408333333333334</v>
      </c>
      <c r="L181" s="56">
        <f>G181*K181</f>
        <v>0</v>
      </c>
    </row>
    <row r="182" spans="1:12" ht="12">
      <c r="A182" s="73"/>
      <c r="B182" s="73"/>
      <c r="C182" s="73"/>
      <c r="D182" s="73"/>
      <c r="E182" s="73"/>
      <c r="F182" s="53" t="s">
        <v>6</v>
      </c>
      <c r="G182" s="2"/>
      <c r="H182" s="54">
        <f>(33)/12</f>
        <v>2.75</v>
      </c>
      <c r="I182" s="54">
        <f>ROUND(G182*H182*20,0)/20</f>
        <v>0</v>
      </c>
      <c r="J182" s="55"/>
      <c r="K182" s="56">
        <f>63/12</f>
        <v>5.25</v>
      </c>
      <c r="L182" s="56">
        <f>G182*K182</f>
        <v>0</v>
      </c>
    </row>
    <row r="183" spans="1:12" ht="12">
      <c r="A183" s="73"/>
      <c r="B183" s="73"/>
      <c r="C183" s="73"/>
      <c r="D183" s="73"/>
      <c r="E183" s="73"/>
      <c r="F183" s="53" t="s">
        <v>7</v>
      </c>
      <c r="G183" s="2"/>
      <c r="H183" s="54">
        <f>(21.4)/12</f>
        <v>1.7833333333333332</v>
      </c>
      <c r="I183" s="54">
        <f>ROUND(G183*H183*20,0)/20</f>
        <v>0</v>
      </c>
      <c r="J183" s="55"/>
      <c r="K183" s="56">
        <f>52.6/12</f>
        <v>4.383333333333334</v>
      </c>
      <c r="L183" s="56">
        <f>G183*K183</f>
        <v>0</v>
      </c>
    </row>
    <row r="184" spans="1:12" ht="12.75">
      <c r="A184" s="74"/>
      <c r="B184" s="74"/>
      <c r="C184" s="74"/>
      <c r="D184" s="74"/>
      <c r="E184" s="74"/>
      <c r="F184" s="75" t="s">
        <v>0</v>
      </c>
      <c r="G184" s="75"/>
      <c r="H184" s="76"/>
      <c r="I184" s="57">
        <f>SUM(I181:I183)</f>
        <v>0</v>
      </c>
      <c r="J184" s="37"/>
      <c r="K184" s="58"/>
      <c r="L184" s="59">
        <f>SUM(L181:L183)</f>
        <v>0</v>
      </c>
    </row>
    <row r="185" spans="1:12" ht="12.75" customHeight="1">
      <c r="A185" s="72"/>
      <c r="B185" s="72"/>
      <c r="C185" s="72"/>
      <c r="D185" s="72"/>
      <c r="E185" s="72"/>
      <c r="F185" s="53" t="s">
        <v>25</v>
      </c>
      <c r="G185" s="2"/>
      <c r="H185" s="54">
        <f>(28.1)/12</f>
        <v>2.341666666666667</v>
      </c>
      <c r="I185" s="54">
        <f>ROUND(G185*H185*20,0)/20</f>
        <v>0</v>
      </c>
      <c r="J185" s="55"/>
      <c r="K185" s="56">
        <f>76.9/12</f>
        <v>6.408333333333334</v>
      </c>
      <c r="L185" s="56">
        <f>G185*K185</f>
        <v>0</v>
      </c>
    </row>
    <row r="186" spans="1:12" ht="12">
      <c r="A186" s="73"/>
      <c r="B186" s="73"/>
      <c r="C186" s="73"/>
      <c r="D186" s="73"/>
      <c r="E186" s="73"/>
      <c r="F186" s="53" t="s">
        <v>6</v>
      </c>
      <c r="G186" s="2"/>
      <c r="H186" s="54">
        <f>(33)/12</f>
        <v>2.75</v>
      </c>
      <c r="I186" s="54">
        <f>ROUND(G186*H186*20,0)/20</f>
        <v>0</v>
      </c>
      <c r="J186" s="55"/>
      <c r="K186" s="56">
        <f>63/12</f>
        <v>5.25</v>
      </c>
      <c r="L186" s="56">
        <f>G186*K186</f>
        <v>0</v>
      </c>
    </row>
    <row r="187" spans="1:12" ht="12">
      <c r="A187" s="73"/>
      <c r="B187" s="73"/>
      <c r="C187" s="73"/>
      <c r="D187" s="73"/>
      <c r="E187" s="73"/>
      <c r="F187" s="53" t="s">
        <v>7</v>
      </c>
      <c r="G187" s="2"/>
      <c r="H187" s="54">
        <f>(21.4)/12</f>
        <v>1.7833333333333332</v>
      </c>
      <c r="I187" s="54">
        <f>ROUND(G187*H187*20,0)/20</f>
        <v>0</v>
      </c>
      <c r="J187" s="55"/>
      <c r="K187" s="56">
        <f>52.6/12</f>
        <v>4.383333333333334</v>
      </c>
      <c r="L187" s="56">
        <f>G187*K187</f>
        <v>0</v>
      </c>
    </row>
    <row r="188" spans="1:12" ht="12.75">
      <c r="A188" s="74"/>
      <c r="B188" s="74"/>
      <c r="C188" s="74"/>
      <c r="D188" s="74"/>
      <c r="E188" s="74"/>
      <c r="F188" s="75" t="s">
        <v>0</v>
      </c>
      <c r="G188" s="75"/>
      <c r="H188" s="76"/>
      <c r="I188" s="57">
        <f>SUM(I185:I187)</f>
        <v>0</v>
      </c>
      <c r="J188" s="37"/>
      <c r="K188" s="58"/>
      <c r="L188" s="59">
        <f>SUM(L185:L187)</f>
        <v>0</v>
      </c>
    </row>
    <row r="189" spans="1:12" ht="12.75" customHeight="1">
      <c r="A189" s="72"/>
      <c r="B189" s="72"/>
      <c r="C189" s="72"/>
      <c r="D189" s="72"/>
      <c r="E189" s="72"/>
      <c r="F189" s="53" t="s">
        <v>25</v>
      </c>
      <c r="G189" s="2"/>
      <c r="H189" s="54">
        <f>(28.1)/12</f>
        <v>2.341666666666667</v>
      </c>
      <c r="I189" s="54">
        <f>ROUND(G189*H189*20,0)/20</f>
        <v>0</v>
      </c>
      <c r="J189" s="55"/>
      <c r="K189" s="56">
        <f>76.9/12</f>
        <v>6.408333333333334</v>
      </c>
      <c r="L189" s="56">
        <f>G189*K189</f>
        <v>0</v>
      </c>
    </row>
    <row r="190" spans="1:12" ht="12">
      <c r="A190" s="73"/>
      <c r="B190" s="73"/>
      <c r="C190" s="73"/>
      <c r="D190" s="73"/>
      <c r="E190" s="73"/>
      <c r="F190" s="53" t="s">
        <v>6</v>
      </c>
      <c r="G190" s="2"/>
      <c r="H190" s="54">
        <f>(33)/12</f>
        <v>2.75</v>
      </c>
      <c r="I190" s="54">
        <f>ROUND(G190*H190*20,0)/20</f>
        <v>0</v>
      </c>
      <c r="J190" s="55"/>
      <c r="K190" s="56">
        <f>63/12</f>
        <v>5.25</v>
      </c>
      <c r="L190" s="56">
        <f>G190*K190</f>
        <v>0</v>
      </c>
    </row>
    <row r="191" spans="1:12" ht="12">
      <c r="A191" s="73"/>
      <c r="B191" s="73"/>
      <c r="C191" s="73"/>
      <c r="D191" s="73"/>
      <c r="E191" s="73"/>
      <c r="F191" s="53" t="s">
        <v>7</v>
      </c>
      <c r="G191" s="2"/>
      <c r="H191" s="54">
        <f>(21.4)/12</f>
        <v>1.7833333333333332</v>
      </c>
      <c r="I191" s="54">
        <f>ROUND(G191*H191*20,0)/20</f>
        <v>0</v>
      </c>
      <c r="J191" s="55"/>
      <c r="K191" s="56">
        <f>52.6/12</f>
        <v>4.383333333333334</v>
      </c>
      <c r="L191" s="56">
        <f>G191*K191</f>
        <v>0</v>
      </c>
    </row>
    <row r="192" spans="1:12" ht="12.75">
      <c r="A192" s="74"/>
      <c r="B192" s="74"/>
      <c r="C192" s="74"/>
      <c r="D192" s="74"/>
      <c r="E192" s="74"/>
      <c r="F192" s="75" t="s">
        <v>0</v>
      </c>
      <c r="G192" s="75"/>
      <c r="H192" s="76"/>
      <c r="I192" s="57">
        <f>SUM(I189:I191)</f>
        <v>0</v>
      </c>
      <c r="J192" s="37"/>
      <c r="K192" s="58"/>
      <c r="L192" s="59">
        <f>SUM(L189:L191)</f>
        <v>0</v>
      </c>
    </row>
    <row r="193" spans="1:12" ht="12.75" customHeight="1">
      <c r="A193" s="72"/>
      <c r="B193" s="72"/>
      <c r="C193" s="72"/>
      <c r="D193" s="72"/>
      <c r="E193" s="72"/>
      <c r="F193" s="53" t="s">
        <v>25</v>
      </c>
      <c r="G193" s="2"/>
      <c r="H193" s="54">
        <f>(28.1)/12</f>
        <v>2.341666666666667</v>
      </c>
      <c r="I193" s="54">
        <f>ROUND(G193*H193*20,0)/20</f>
        <v>0</v>
      </c>
      <c r="J193" s="55"/>
      <c r="K193" s="56">
        <f>76.9/12</f>
        <v>6.408333333333334</v>
      </c>
      <c r="L193" s="56">
        <f>G193*K193</f>
        <v>0</v>
      </c>
    </row>
    <row r="194" spans="1:12" ht="12">
      <c r="A194" s="73"/>
      <c r="B194" s="73"/>
      <c r="C194" s="73"/>
      <c r="D194" s="73"/>
      <c r="E194" s="73"/>
      <c r="F194" s="53" t="s">
        <v>6</v>
      </c>
      <c r="G194" s="2"/>
      <c r="H194" s="54">
        <f>(33)/12</f>
        <v>2.75</v>
      </c>
      <c r="I194" s="54">
        <f>ROUND(G194*H194*20,0)/20</f>
        <v>0</v>
      </c>
      <c r="J194" s="55"/>
      <c r="K194" s="56">
        <f>63/12</f>
        <v>5.25</v>
      </c>
      <c r="L194" s="56">
        <f>G194*K194</f>
        <v>0</v>
      </c>
    </row>
    <row r="195" spans="1:12" ht="12">
      <c r="A195" s="73"/>
      <c r="B195" s="73"/>
      <c r="C195" s="73"/>
      <c r="D195" s="73"/>
      <c r="E195" s="73"/>
      <c r="F195" s="53" t="s">
        <v>7</v>
      </c>
      <c r="G195" s="2"/>
      <c r="H195" s="54">
        <f>(21.4)/12</f>
        <v>1.7833333333333332</v>
      </c>
      <c r="I195" s="54">
        <f>ROUND(G195*H195*20,0)/20</f>
        <v>0</v>
      </c>
      <c r="J195" s="55"/>
      <c r="K195" s="56">
        <f>52.6/12</f>
        <v>4.383333333333334</v>
      </c>
      <c r="L195" s="56">
        <f>G195*K195</f>
        <v>0</v>
      </c>
    </row>
    <row r="196" spans="1:12" ht="12.75">
      <c r="A196" s="74"/>
      <c r="B196" s="74"/>
      <c r="C196" s="74"/>
      <c r="D196" s="74"/>
      <c r="E196" s="74"/>
      <c r="F196" s="75" t="s">
        <v>0</v>
      </c>
      <c r="G196" s="75"/>
      <c r="H196" s="76"/>
      <c r="I196" s="57">
        <f>SUM(I193:I195)</f>
        <v>0</v>
      </c>
      <c r="J196" s="37"/>
      <c r="K196" s="58"/>
      <c r="L196" s="59">
        <f>SUM(L193:L195)</f>
        <v>0</v>
      </c>
    </row>
    <row r="197" spans="1:12" ht="12.75" customHeight="1">
      <c r="A197" s="72"/>
      <c r="B197" s="72"/>
      <c r="C197" s="72"/>
      <c r="D197" s="72"/>
      <c r="E197" s="72"/>
      <c r="F197" s="53" t="s">
        <v>25</v>
      </c>
      <c r="G197" s="2"/>
      <c r="H197" s="54">
        <f>(28.1)/12</f>
        <v>2.341666666666667</v>
      </c>
      <c r="I197" s="54">
        <f>ROUND(G197*H197*20,0)/20</f>
        <v>0</v>
      </c>
      <c r="J197" s="55"/>
      <c r="K197" s="56">
        <f>76.9/12</f>
        <v>6.408333333333334</v>
      </c>
      <c r="L197" s="56">
        <f>G197*K197</f>
        <v>0</v>
      </c>
    </row>
    <row r="198" spans="1:12" ht="12">
      <c r="A198" s="73"/>
      <c r="B198" s="73"/>
      <c r="C198" s="73"/>
      <c r="D198" s="73"/>
      <c r="E198" s="73"/>
      <c r="F198" s="53" t="s">
        <v>6</v>
      </c>
      <c r="G198" s="2"/>
      <c r="H198" s="54">
        <f>(33)/12</f>
        <v>2.75</v>
      </c>
      <c r="I198" s="54">
        <f>ROUND(G198*H198*20,0)/20</f>
        <v>0</v>
      </c>
      <c r="J198" s="55"/>
      <c r="K198" s="56">
        <f>63/12</f>
        <v>5.25</v>
      </c>
      <c r="L198" s="56">
        <f>G198*K198</f>
        <v>0</v>
      </c>
    </row>
    <row r="199" spans="1:12" ht="12">
      <c r="A199" s="73"/>
      <c r="B199" s="73"/>
      <c r="C199" s="73"/>
      <c r="D199" s="73"/>
      <c r="E199" s="73"/>
      <c r="F199" s="53" t="s">
        <v>7</v>
      </c>
      <c r="G199" s="2"/>
      <c r="H199" s="54">
        <f>(21.4)/12</f>
        <v>1.7833333333333332</v>
      </c>
      <c r="I199" s="54">
        <f>ROUND(G199*H199*20,0)/20</f>
        <v>0</v>
      </c>
      <c r="J199" s="55"/>
      <c r="K199" s="56">
        <f>52.6/12</f>
        <v>4.383333333333334</v>
      </c>
      <c r="L199" s="56">
        <f>G199*K199</f>
        <v>0</v>
      </c>
    </row>
    <row r="200" spans="1:12" ht="12.75">
      <c r="A200" s="74"/>
      <c r="B200" s="74"/>
      <c r="C200" s="74"/>
      <c r="D200" s="74"/>
      <c r="E200" s="74"/>
      <c r="F200" s="75" t="s">
        <v>0</v>
      </c>
      <c r="G200" s="75"/>
      <c r="H200" s="76"/>
      <c r="I200" s="57">
        <f>SUM(I197:I199)</f>
        <v>0</v>
      </c>
      <c r="J200" s="37"/>
      <c r="K200" s="58"/>
      <c r="L200" s="59">
        <f>SUM(L197:L199)</f>
        <v>0</v>
      </c>
    </row>
    <row r="201" spans="1:12" ht="12.75" customHeight="1">
      <c r="A201" s="72"/>
      <c r="B201" s="72"/>
      <c r="C201" s="72"/>
      <c r="D201" s="72"/>
      <c r="E201" s="72"/>
      <c r="F201" s="53" t="s">
        <v>25</v>
      </c>
      <c r="G201" s="2"/>
      <c r="H201" s="54">
        <f>(28.1)/12</f>
        <v>2.341666666666667</v>
      </c>
      <c r="I201" s="54">
        <f>ROUND(G201*H201*20,0)/20</f>
        <v>0</v>
      </c>
      <c r="J201" s="55"/>
      <c r="K201" s="56">
        <f>76.9/12</f>
        <v>6.408333333333334</v>
      </c>
      <c r="L201" s="56">
        <f>G201*K201</f>
        <v>0</v>
      </c>
    </row>
    <row r="202" spans="1:12" ht="12">
      <c r="A202" s="73"/>
      <c r="B202" s="73"/>
      <c r="C202" s="73"/>
      <c r="D202" s="73"/>
      <c r="E202" s="73"/>
      <c r="F202" s="53" t="s">
        <v>6</v>
      </c>
      <c r="G202" s="2"/>
      <c r="H202" s="54">
        <f>(33)/12</f>
        <v>2.75</v>
      </c>
      <c r="I202" s="54">
        <f>ROUND(G202*H202*20,0)/20</f>
        <v>0</v>
      </c>
      <c r="J202" s="55"/>
      <c r="K202" s="56">
        <f>63/12</f>
        <v>5.25</v>
      </c>
      <c r="L202" s="56">
        <f>G202*K202</f>
        <v>0</v>
      </c>
    </row>
    <row r="203" spans="1:12" ht="12">
      <c r="A203" s="73"/>
      <c r="B203" s="73"/>
      <c r="C203" s="73"/>
      <c r="D203" s="73"/>
      <c r="E203" s="73"/>
      <c r="F203" s="53" t="s">
        <v>7</v>
      </c>
      <c r="G203" s="2"/>
      <c r="H203" s="54">
        <f>(21.4)/12</f>
        <v>1.7833333333333332</v>
      </c>
      <c r="I203" s="54">
        <f>ROUND(G203*H203*20,0)/20</f>
        <v>0</v>
      </c>
      <c r="J203" s="55"/>
      <c r="K203" s="56">
        <f>52.6/12</f>
        <v>4.383333333333334</v>
      </c>
      <c r="L203" s="56">
        <f>G203*K203</f>
        <v>0</v>
      </c>
    </row>
    <row r="204" spans="1:12" ht="12.75">
      <c r="A204" s="74"/>
      <c r="B204" s="74"/>
      <c r="C204" s="74"/>
      <c r="D204" s="74"/>
      <c r="E204" s="74"/>
      <c r="F204" s="75" t="s">
        <v>0</v>
      </c>
      <c r="G204" s="75"/>
      <c r="H204" s="76"/>
      <c r="I204" s="57">
        <f>SUM(I201:I203)</f>
        <v>0</v>
      </c>
      <c r="J204" s="37"/>
      <c r="K204" s="58"/>
      <c r="L204" s="59">
        <f>SUM(L201:L203)</f>
        <v>0</v>
      </c>
    </row>
    <row r="205" spans="1:12" ht="12.75" customHeight="1">
      <c r="A205" s="72"/>
      <c r="B205" s="72"/>
      <c r="C205" s="72"/>
      <c r="D205" s="72"/>
      <c r="E205" s="72"/>
      <c r="F205" s="53" t="s">
        <v>25</v>
      </c>
      <c r="G205" s="2"/>
      <c r="H205" s="54">
        <f>(28.1)/12</f>
        <v>2.341666666666667</v>
      </c>
      <c r="I205" s="54">
        <f>ROUND(G205*H205*20,0)/20</f>
        <v>0</v>
      </c>
      <c r="J205" s="55"/>
      <c r="K205" s="56">
        <f>76.9/12</f>
        <v>6.408333333333334</v>
      </c>
      <c r="L205" s="56">
        <f>G205*K205</f>
        <v>0</v>
      </c>
    </row>
    <row r="206" spans="1:12" ht="12">
      <c r="A206" s="73"/>
      <c r="B206" s="73"/>
      <c r="C206" s="73"/>
      <c r="D206" s="73"/>
      <c r="E206" s="73"/>
      <c r="F206" s="53" t="s">
        <v>6</v>
      </c>
      <c r="G206" s="2"/>
      <c r="H206" s="54">
        <f>(33)/12</f>
        <v>2.75</v>
      </c>
      <c r="I206" s="54">
        <f>ROUND(G206*H206*20,0)/20</f>
        <v>0</v>
      </c>
      <c r="J206" s="55"/>
      <c r="K206" s="56">
        <f>63/12</f>
        <v>5.25</v>
      </c>
      <c r="L206" s="56">
        <f>G206*K206</f>
        <v>0</v>
      </c>
    </row>
    <row r="207" spans="1:12" ht="12">
      <c r="A207" s="73"/>
      <c r="B207" s="73"/>
      <c r="C207" s="73"/>
      <c r="D207" s="73"/>
      <c r="E207" s="73"/>
      <c r="F207" s="53" t="s">
        <v>7</v>
      </c>
      <c r="G207" s="2"/>
      <c r="H207" s="54">
        <f>(21.4)/12</f>
        <v>1.7833333333333332</v>
      </c>
      <c r="I207" s="54">
        <f>ROUND(G207*H207*20,0)/20</f>
        <v>0</v>
      </c>
      <c r="J207" s="55"/>
      <c r="K207" s="56">
        <f>52.6/12</f>
        <v>4.383333333333334</v>
      </c>
      <c r="L207" s="56">
        <f>G207*K207</f>
        <v>0</v>
      </c>
    </row>
    <row r="208" spans="1:12" ht="12.75">
      <c r="A208" s="74"/>
      <c r="B208" s="74"/>
      <c r="C208" s="74"/>
      <c r="D208" s="74"/>
      <c r="E208" s="74"/>
      <c r="F208" s="75" t="s">
        <v>0</v>
      </c>
      <c r="G208" s="75"/>
      <c r="H208" s="76"/>
      <c r="I208" s="57">
        <f>SUM(I205:I207)</f>
        <v>0</v>
      </c>
      <c r="J208" s="37"/>
      <c r="K208" s="58"/>
      <c r="L208" s="59">
        <f>SUM(L205:L207)</f>
        <v>0</v>
      </c>
    </row>
    <row r="209" spans="1:12" ht="12.75" customHeight="1">
      <c r="A209" s="72"/>
      <c r="B209" s="72"/>
      <c r="C209" s="72"/>
      <c r="D209" s="72"/>
      <c r="E209" s="72"/>
      <c r="F209" s="53" t="s">
        <v>25</v>
      </c>
      <c r="G209" s="2"/>
      <c r="H209" s="54">
        <f>(28.1)/12</f>
        <v>2.341666666666667</v>
      </c>
      <c r="I209" s="54">
        <f>ROUND(G209*H209*20,0)/20</f>
        <v>0</v>
      </c>
      <c r="J209" s="55"/>
      <c r="K209" s="56">
        <f>76.9/12</f>
        <v>6.408333333333334</v>
      </c>
      <c r="L209" s="56">
        <f>G209*K209</f>
        <v>0</v>
      </c>
    </row>
    <row r="210" spans="1:12" ht="12">
      <c r="A210" s="73"/>
      <c r="B210" s="73"/>
      <c r="C210" s="73"/>
      <c r="D210" s="73"/>
      <c r="E210" s="73"/>
      <c r="F210" s="53" t="s">
        <v>6</v>
      </c>
      <c r="G210" s="2"/>
      <c r="H210" s="54">
        <f>(33)/12</f>
        <v>2.75</v>
      </c>
      <c r="I210" s="54">
        <f>ROUND(G210*H210*20,0)/20</f>
        <v>0</v>
      </c>
      <c r="J210" s="55"/>
      <c r="K210" s="56">
        <f>63/12</f>
        <v>5.25</v>
      </c>
      <c r="L210" s="56">
        <f>G210*K210</f>
        <v>0</v>
      </c>
    </row>
    <row r="211" spans="1:12" ht="12">
      <c r="A211" s="73"/>
      <c r="B211" s="73"/>
      <c r="C211" s="73"/>
      <c r="D211" s="73"/>
      <c r="E211" s="73"/>
      <c r="F211" s="53" t="s">
        <v>7</v>
      </c>
      <c r="G211" s="2"/>
      <c r="H211" s="54">
        <f>(21.4)/12</f>
        <v>1.7833333333333332</v>
      </c>
      <c r="I211" s="54">
        <f>ROUND(G211*H211*20,0)/20</f>
        <v>0</v>
      </c>
      <c r="J211" s="55"/>
      <c r="K211" s="56">
        <f>52.6/12</f>
        <v>4.383333333333334</v>
      </c>
      <c r="L211" s="56">
        <f>G211*K211</f>
        <v>0</v>
      </c>
    </row>
    <row r="212" spans="1:12" ht="12.75">
      <c r="A212" s="74"/>
      <c r="B212" s="74"/>
      <c r="C212" s="74"/>
      <c r="D212" s="74"/>
      <c r="E212" s="74"/>
      <c r="F212" s="75" t="s">
        <v>0</v>
      </c>
      <c r="G212" s="75"/>
      <c r="H212" s="76"/>
      <c r="I212" s="57">
        <f>SUM(I209:I211)</f>
        <v>0</v>
      </c>
      <c r="J212" s="37"/>
      <c r="K212" s="58"/>
      <c r="L212" s="59">
        <f>SUM(L209:L211)</f>
        <v>0</v>
      </c>
    </row>
    <row r="213" spans="1:12" ht="12.75" customHeight="1">
      <c r="A213" s="72"/>
      <c r="B213" s="72"/>
      <c r="C213" s="72"/>
      <c r="D213" s="72"/>
      <c r="E213" s="72"/>
      <c r="F213" s="53" t="s">
        <v>25</v>
      </c>
      <c r="G213" s="2"/>
      <c r="H213" s="54">
        <f>(28.1)/12</f>
        <v>2.341666666666667</v>
      </c>
      <c r="I213" s="54">
        <f>ROUND(G213*H213*20,0)/20</f>
        <v>0</v>
      </c>
      <c r="J213" s="55"/>
      <c r="K213" s="56">
        <f>76.9/12</f>
        <v>6.408333333333334</v>
      </c>
      <c r="L213" s="56">
        <f>G213*K213</f>
        <v>0</v>
      </c>
    </row>
    <row r="214" spans="1:12" ht="12">
      <c r="A214" s="73"/>
      <c r="B214" s="73"/>
      <c r="C214" s="73"/>
      <c r="D214" s="73"/>
      <c r="E214" s="73"/>
      <c r="F214" s="53" t="s">
        <v>6</v>
      </c>
      <c r="G214" s="2"/>
      <c r="H214" s="54">
        <f>(33)/12</f>
        <v>2.75</v>
      </c>
      <c r="I214" s="54">
        <f>ROUND(G214*H214*20,0)/20</f>
        <v>0</v>
      </c>
      <c r="J214" s="55"/>
      <c r="K214" s="56">
        <f>63/12</f>
        <v>5.25</v>
      </c>
      <c r="L214" s="56">
        <f>G214*K214</f>
        <v>0</v>
      </c>
    </row>
    <row r="215" spans="1:12" ht="12">
      <c r="A215" s="73"/>
      <c r="B215" s="73"/>
      <c r="C215" s="73"/>
      <c r="D215" s="73"/>
      <c r="E215" s="73"/>
      <c r="F215" s="53" t="s">
        <v>7</v>
      </c>
      <c r="G215" s="2"/>
      <c r="H215" s="54">
        <f>(21.4)/12</f>
        <v>1.7833333333333332</v>
      </c>
      <c r="I215" s="54">
        <f>ROUND(G215*H215*20,0)/20</f>
        <v>0</v>
      </c>
      <c r="J215" s="55"/>
      <c r="K215" s="56">
        <f>52.6/12</f>
        <v>4.383333333333334</v>
      </c>
      <c r="L215" s="56">
        <f>G215*K215</f>
        <v>0</v>
      </c>
    </row>
    <row r="216" spans="1:12" ht="12.75">
      <c r="A216" s="74"/>
      <c r="B216" s="74"/>
      <c r="C216" s="74"/>
      <c r="D216" s="74"/>
      <c r="E216" s="74"/>
      <c r="F216" s="75" t="s">
        <v>0</v>
      </c>
      <c r="G216" s="75"/>
      <c r="H216" s="76"/>
      <c r="I216" s="57">
        <f>SUM(I213:I215)</f>
        <v>0</v>
      </c>
      <c r="J216" s="37"/>
      <c r="K216" s="58"/>
      <c r="L216" s="59">
        <f>SUM(L213:L215)</f>
        <v>0</v>
      </c>
    </row>
    <row r="217" spans="1:12" ht="12.75" customHeight="1">
      <c r="A217" s="72"/>
      <c r="B217" s="72"/>
      <c r="C217" s="72"/>
      <c r="D217" s="72"/>
      <c r="E217" s="72"/>
      <c r="F217" s="53" t="s">
        <v>25</v>
      </c>
      <c r="G217" s="2"/>
      <c r="H217" s="54">
        <f>(28.1)/12</f>
        <v>2.341666666666667</v>
      </c>
      <c r="I217" s="54">
        <f>ROUND(G217*H217*20,0)/20</f>
        <v>0</v>
      </c>
      <c r="J217" s="55"/>
      <c r="K217" s="56">
        <f>76.9/12</f>
        <v>6.408333333333334</v>
      </c>
      <c r="L217" s="56">
        <f>G217*K217</f>
        <v>0</v>
      </c>
    </row>
    <row r="218" spans="1:12" ht="12">
      <c r="A218" s="73"/>
      <c r="B218" s="73"/>
      <c r="C218" s="73"/>
      <c r="D218" s="73"/>
      <c r="E218" s="73"/>
      <c r="F218" s="53" t="s">
        <v>6</v>
      </c>
      <c r="G218" s="2"/>
      <c r="H218" s="54">
        <f>(33)/12</f>
        <v>2.75</v>
      </c>
      <c r="I218" s="54">
        <f>ROUND(G218*H218*20,0)/20</f>
        <v>0</v>
      </c>
      <c r="J218" s="55"/>
      <c r="K218" s="56">
        <f>63/12</f>
        <v>5.25</v>
      </c>
      <c r="L218" s="56">
        <f>G218*K218</f>
        <v>0</v>
      </c>
    </row>
    <row r="219" spans="1:12" ht="12">
      <c r="A219" s="73"/>
      <c r="B219" s="73"/>
      <c r="C219" s="73"/>
      <c r="D219" s="73"/>
      <c r="E219" s="73"/>
      <c r="F219" s="53" t="s">
        <v>7</v>
      </c>
      <c r="G219" s="2"/>
      <c r="H219" s="54">
        <f>(21.4)/12</f>
        <v>1.7833333333333332</v>
      </c>
      <c r="I219" s="54">
        <f>ROUND(G219*H219*20,0)/20</f>
        <v>0</v>
      </c>
      <c r="J219" s="55"/>
      <c r="K219" s="56">
        <f>52.6/12</f>
        <v>4.383333333333334</v>
      </c>
      <c r="L219" s="56">
        <f>G219*K219</f>
        <v>0</v>
      </c>
    </row>
    <row r="220" spans="1:12" ht="12.75">
      <c r="A220" s="74"/>
      <c r="B220" s="74"/>
      <c r="C220" s="74"/>
      <c r="D220" s="74"/>
      <c r="E220" s="74"/>
      <c r="F220" s="75" t="s">
        <v>0</v>
      </c>
      <c r="G220" s="75"/>
      <c r="H220" s="76"/>
      <c r="I220" s="57">
        <f>SUM(I217:I219)</f>
        <v>0</v>
      </c>
      <c r="J220" s="37"/>
      <c r="K220" s="58"/>
      <c r="L220" s="59">
        <f>SUM(L217:L219)</f>
        <v>0</v>
      </c>
    </row>
    <row r="221" spans="1:12" ht="12.75" customHeight="1">
      <c r="A221" s="72"/>
      <c r="B221" s="72"/>
      <c r="C221" s="72"/>
      <c r="D221" s="72"/>
      <c r="E221" s="72"/>
      <c r="F221" s="53" t="s">
        <v>25</v>
      </c>
      <c r="G221" s="2"/>
      <c r="H221" s="54">
        <f>(28.1)/12</f>
        <v>2.341666666666667</v>
      </c>
      <c r="I221" s="54">
        <f>ROUND(G221*H221*20,0)/20</f>
        <v>0</v>
      </c>
      <c r="J221" s="55"/>
      <c r="K221" s="56">
        <f>76.9/12</f>
        <v>6.408333333333334</v>
      </c>
      <c r="L221" s="56">
        <f>G221*K221</f>
        <v>0</v>
      </c>
    </row>
    <row r="222" spans="1:12" ht="12">
      <c r="A222" s="73"/>
      <c r="B222" s="73"/>
      <c r="C222" s="73"/>
      <c r="D222" s="73"/>
      <c r="E222" s="73"/>
      <c r="F222" s="53" t="s">
        <v>6</v>
      </c>
      <c r="G222" s="2"/>
      <c r="H222" s="54">
        <f>(33)/12</f>
        <v>2.75</v>
      </c>
      <c r="I222" s="54">
        <f>ROUND(G222*H222*20,0)/20</f>
        <v>0</v>
      </c>
      <c r="J222" s="55"/>
      <c r="K222" s="56">
        <f>63/12</f>
        <v>5.25</v>
      </c>
      <c r="L222" s="56">
        <f>G222*K222</f>
        <v>0</v>
      </c>
    </row>
    <row r="223" spans="1:12" ht="12">
      <c r="A223" s="73"/>
      <c r="B223" s="73"/>
      <c r="C223" s="73"/>
      <c r="D223" s="73"/>
      <c r="E223" s="73"/>
      <c r="F223" s="53" t="s">
        <v>7</v>
      </c>
      <c r="G223" s="2"/>
      <c r="H223" s="54">
        <f>(21.4)/12</f>
        <v>1.7833333333333332</v>
      </c>
      <c r="I223" s="54">
        <f>ROUND(G223*H223*20,0)/20</f>
        <v>0</v>
      </c>
      <c r="J223" s="55"/>
      <c r="K223" s="56">
        <f>52.6/12</f>
        <v>4.383333333333334</v>
      </c>
      <c r="L223" s="56">
        <f>G223*K223</f>
        <v>0</v>
      </c>
    </row>
    <row r="224" spans="1:12" ht="12.75">
      <c r="A224" s="74"/>
      <c r="B224" s="74"/>
      <c r="C224" s="74"/>
      <c r="D224" s="74"/>
      <c r="E224" s="74"/>
      <c r="F224" s="75" t="s">
        <v>0</v>
      </c>
      <c r="G224" s="75"/>
      <c r="H224" s="76"/>
      <c r="I224" s="57">
        <f>SUM(I221:I223)</f>
        <v>0</v>
      </c>
      <c r="J224" s="37"/>
      <c r="K224" s="58"/>
      <c r="L224" s="59">
        <f>SUM(L221:L223)</f>
        <v>0</v>
      </c>
    </row>
    <row r="225" spans="1:12" ht="12.75" customHeight="1">
      <c r="A225" s="72"/>
      <c r="B225" s="72"/>
      <c r="C225" s="72"/>
      <c r="D225" s="72"/>
      <c r="E225" s="72"/>
      <c r="F225" s="53" t="s">
        <v>25</v>
      </c>
      <c r="G225" s="2"/>
      <c r="H225" s="54">
        <f>(28.1)/12</f>
        <v>2.341666666666667</v>
      </c>
      <c r="I225" s="54">
        <f>ROUND(G225*H225*20,0)/20</f>
        <v>0</v>
      </c>
      <c r="J225" s="55"/>
      <c r="K225" s="56">
        <f>76.9/12</f>
        <v>6.408333333333334</v>
      </c>
      <c r="L225" s="56">
        <f>G225*K225</f>
        <v>0</v>
      </c>
    </row>
    <row r="226" spans="1:12" ht="12">
      <c r="A226" s="73"/>
      <c r="B226" s="73"/>
      <c r="C226" s="73"/>
      <c r="D226" s="73"/>
      <c r="E226" s="73"/>
      <c r="F226" s="53" t="s">
        <v>6</v>
      </c>
      <c r="G226" s="2"/>
      <c r="H226" s="54">
        <f>(33)/12</f>
        <v>2.75</v>
      </c>
      <c r="I226" s="54">
        <f>ROUND(G226*H226*20,0)/20</f>
        <v>0</v>
      </c>
      <c r="J226" s="55"/>
      <c r="K226" s="56">
        <f>63/12</f>
        <v>5.25</v>
      </c>
      <c r="L226" s="56">
        <f>G226*K226</f>
        <v>0</v>
      </c>
    </row>
    <row r="227" spans="1:12" ht="12">
      <c r="A227" s="73"/>
      <c r="B227" s="73"/>
      <c r="C227" s="73"/>
      <c r="D227" s="73"/>
      <c r="E227" s="73"/>
      <c r="F227" s="53" t="s">
        <v>7</v>
      </c>
      <c r="G227" s="2"/>
      <c r="H227" s="54">
        <f>(21.4)/12</f>
        <v>1.7833333333333332</v>
      </c>
      <c r="I227" s="54">
        <f>ROUND(G227*H227*20,0)/20</f>
        <v>0</v>
      </c>
      <c r="J227" s="55"/>
      <c r="K227" s="56">
        <f>52.6/12</f>
        <v>4.383333333333334</v>
      </c>
      <c r="L227" s="56">
        <f>G227*K227</f>
        <v>0</v>
      </c>
    </row>
    <row r="228" spans="1:12" ht="12.75">
      <c r="A228" s="74"/>
      <c r="B228" s="74"/>
      <c r="C228" s="74"/>
      <c r="D228" s="74"/>
      <c r="E228" s="74"/>
      <c r="F228" s="75" t="s">
        <v>0</v>
      </c>
      <c r="G228" s="75"/>
      <c r="H228" s="76"/>
      <c r="I228" s="57">
        <f>SUM(I225:I227)</f>
        <v>0</v>
      </c>
      <c r="J228" s="37"/>
      <c r="K228" s="58"/>
      <c r="L228" s="59">
        <f>SUM(L225:L227)</f>
        <v>0</v>
      </c>
    </row>
    <row r="229" spans="1:12" ht="12.75" customHeight="1">
      <c r="A229" s="72"/>
      <c r="B229" s="72"/>
      <c r="C229" s="72"/>
      <c r="D229" s="72"/>
      <c r="E229" s="72"/>
      <c r="F229" s="53" t="s">
        <v>25</v>
      </c>
      <c r="G229" s="2"/>
      <c r="H229" s="54">
        <f>(28.1)/12</f>
        <v>2.341666666666667</v>
      </c>
      <c r="I229" s="54">
        <f>ROUND(G229*H229*20,0)/20</f>
        <v>0</v>
      </c>
      <c r="J229" s="55"/>
      <c r="K229" s="56">
        <f>76.9/12</f>
        <v>6.408333333333334</v>
      </c>
      <c r="L229" s="56">
        <f>G229*K229</f>
        <v>0</v>
      </c>
    </row>
    <row r="230" spans="1:12" ht="12">
      <c r="A230" s="73"/>
      <c r="B230" s="73"/>
      <c r="C230" s="73"/>
      <c r="D230" s="73"/>
      <c r="E230" s="73"/>
      <c r="F230" s="53" t="s">
        <v>6</v>
      </c>
      <c r="G230" s="2"/>
      <c r="H230" s="54">
        <f>(33)/12</f>
        <v>2.75</v>
      </c>
      <c r="I230" s="54">
        <f>ROUND(G230*H230*20,0)/20</f>
        <v>0</v>
      </c>
      <c r="J230" s="55"/>
      <c r="K230" s="56">
        <f>63/12</f>
        <v>5.25</v>
      </c>
      <c r="L230" s="56">
        <f>G230*K230</f>
        <v>0</v>
      </c>
    </row>
    <row r="231" spans="1:12" ht="12">
      <c r="A231" s="73"/>
      <c r="B231" s="73"/>
      <c r="C231" s="73"/>
      <c r="D231" s="73"/>
      <c r="E231" s="73"/>
      <c r="F231" s="53" t="s">
        <v>7</v>
      </c>
      <c r="G231" s="2"/>
      <c r="H231" s="54">
        <f>(21.4)/12</f>
        <v>1.7833333333333332</v>
      </c>
      <c r="I231" s="54">
        <f>ROUND(G231*H231*20,0)/20</f>
        <v>0</v>
      </c>
      <c r="J231" s="55"/>
      <c r="K231" s="56">
        <f>52.6/12</f>
        <v>4.383333333333334</v>
      </c>
      <c r="L231" s="56">
        <f>G231*K231</f>
        <v>0</v>
      </c>
    </row>
    <row r="232" spans="1:12" ht="12.75">
      <c r="A232" s="74"/>
      <c r="B232" s="74"/>
      <c r="C232" s="74"/>
      <c r="D232" s="74"/>
      <c r="E232" s="74"/>
      <c r="F232" s="75" t="s">
        <v>0</v>
      </c>
      <c r="G232" s="75"/>
      <c r="H232" s="76"/>
      <c r="I232" s="57">
        <f>SUM(I229:I231)</f>
        <v>0</v>
      </c>
      <c r="J232" s="37"/>
      <c r="K232" s="58"/>
      <c r="L232" s="59">
        <f>SUM(L229:L231)</f>
        <v>0</v>
      </c>
    </row>
    <row r="233" spans="1:12" ht="12.75" customHeight="1">
      <c r="A233" s="72"/>
      <c r="B233" s="72"/>
      <c r="C233" s="72"/>
      <c r="D233" s="72"/>
      <c r="E233" s="72"/>
      <c r="F233" s="53" t="s">
        <v>25</v>
      </c>
      <c r="G233" s="2"/>
      <c r="H233" s="54">
        <f>(28.1)/12</f>
        <v>2.341666666666667</v>
      </c>
      <c r="I233" s="54">
        <f>ROUND(G233*H233*20,0)/20</f>
        <v>0</v>
      </c>
      <c r="J233" s="55"/>
      <c r="K233" s="56">
        <f>76.9/12</f>
        <v>6.408333333333334</v>
      </c>
      <c r="L233" s="56">
        <f>G233*K233</f>
        <v>0</v>
      </c>
    </row>
    <row r="234" spans="1:12" ht="12">
      <c r="A234" s="73"/>
      <c r="B234" s="73"/>
      <c r="C234" s="73"/>
      <c r="D234" s="73"/>
      <c r="E234" s="73"/>
      <c r="F234" s="53" t="s">
        <v>6</v>
      </c>
      <c r="G234" s="2"/>
      <c r="H234" s="54">
        <f>(33)/12</f>
        <v>2.75</v>
      </c>
      <c r="I234" s="54">
        <f>ROUND(G234*H234*20,0)/20</f>
        <v>0</v>
      </c>
      <c r="J234" s="55"/>
      <c r="K234" s="56">
        <f>63/12</f>
        <v>5.25</v>
      </c>
      <c r="L234" s="56">
        <f>G234*K234</f>
        <v>0</v>
      </c>
    </row>
    <row r="235" spans="1:12" ht="12">
      <c r="A235" s="73"/>
      <c r="B235" s="73"/>
      <c r="C235" s="73"/>
      <c r="D235" s="73"/>
      <c r="E235" s="73"/>
      <c r="F235" s="53" t="s">
        <v>7</v>
      </c>
      <c r="G235" s="2"/>
      <c r="H235" s="54">
        <f>(21.4)/12</f>
        <v>1.7833333333333332</v>
      </c>
      <c r="I235" s="54">
        <f>ROUND(G235*H235*20,0)/20</f>
        <v>0</v>
      </c>
      <c r="J235" s="55"/>
      <c r="K235" s="56">
        <f>52.6/12</f>
        <v>4.383333333333334</v>
      </c>
      <c r="L235" s="56">
        <f>G235*K235</f>
        <v>0</v>
      </c>
    </row>
    <row r="236" spans="1:12" ht="12.75">
      <c r="A236" s="74"/>
      <c r="B236" s="74"/>
      <c r="C236" s="74"/>
      <c r="D236" s="74"/>
      <c r="E236" s="74"/>
      <c r="F236" s="75" t="s">
        <v>0</v>
      </c>
      <c r="G236" s="75"/>
      <c r="H236" s="76"/>
      <c r="I236" s="57">
        <f>SUM(I233:I235)</f>
        <v>0</v>
      </c>
      <c r="J236" s="37"/>
      <c r="K236" s="58"/>
      <c r="L236" s="59">
        <f>SUM(L233:L235)</f>
        <v>0</v>
      </c>
    </row>
    <row r="237" spans="1:12" ht="12.75" customHeight="1">
      <c r="A237" s="72"/>
      <c r="B237" s="72"/>
      <c r="C237" s="72"/>
      <c r="D237" s="72"/>
      <c r="E237" s="72"/>
      <c r="F237" s="53" t="s">
        <v>25</v>
      </c>
      <c r="G237" s="2"/>
      <c r="H237" s="54">
        <f>(28.1)/12</f>
        <v>2.341666666666667</v>
      </c>
      <c r="I237" s="54">
        <f>ROUND(G237*H237*20,0)/20</f>
        <v>0</v>
      </c>
      <c r="J237" s="55"/>
      <c r="K237" s="56">
        <f>76.9/12</f>
        <v>6.408333333333334</v>
      </c>
      <c r="L237" s="56">
        <f>G237*K237</f>
        <v>0</v>
      </c>
    </row>
    <row r="238" spans="1:12" ht="12">
      <c r="A238" s="73"/>
      <c r="B238" s="73"/>
      <c r="C238" s="73"/>
      <c r="D238" s="73"/>
      <c r="E238" s="73"/>
      <c r="F238" s="53" t="s">
        <v>6</v>
      </c>
      <c r="G238" s="2"/>
      <c r="H238" s="54">
        <f>(33)/12</f>
        <v>2.75</v>
      </c>
      <c r="I238" s="54">
        <f>ROUND(G238*H238*20,0)/20</f>
        <v>0</v>
      </c>
      <c r="J238" s="55"/>
      <c r="K238" s="56">
        <f>63/12</f>
        <v>5.25</v>
      </c>
      <c r="L238" s="56">
        <f>G238*K238</f>
        <v>0</v>
      </c>
    </row>
    <row r="239" spans="1:12" ht="12">
      <c r="A239" s="73"/>
      <c r="B239" s="73"/>
      <c r="C239" s="73"/>
      <c r="D239" s="73"/>
      <c r="E239" s="73"/>
      <c r="F239" s="53" t="s">
        <v>7</v>
      </c>
      <c r="G239" s="2"/>
      <c r="H239" s="54">
        <f>(21.4)/12</f>
        <v>1.7833333333333332</v>
      </c>
      <c r="I239" s="54">
        <f>ROUND(G239*H239*20,0)/20</f>
        <v>0</v>
      </c>
      <c r="J239" s="55"/>
      <c r="K239" s="56">
        <f>52.6/12</f>
        <v>4.383333333333334</v>
      </c>
      <c r="L239" s="56">
        <f>G239*K239</f>
        <v>0</v>
      </c>
    </row>
    <row r="240" spans="1:12" ht="12.75">
      <c r="A240" s="74"/>
      <c r="B240" s="74"/>
      <c r="C240" s="74"/>
      <c r="D240" s="74"/>
      <c r="E240" s="74"/>
      <c r="F240" s="75" t="s">
        <v>0</v>
      </c>
      <c r="G240" s="75"/>
      <c r="H240" s="76"/>
      <c r="I240" s="57">
        <f>SUM(I237:I239)</f>
        <v>0</v>
      </c>
      <c r="J240" s="37"/>
      <c r="K240" s="58"/>
      <c r="L240" s="59">
        <f>SUM(L237:L239)</f>
        <v>0</v>
      </c>
    </row>
    <row r="241" spans="1:12" ht="12.75" customHeight="1">
      <c r="A241" s="72"/>
      <c r="B241" s="72"/>
      <c r="C241" s="72"/>
      <c r="D241" s="72"/>
      <c r="E241" s="72"/>
      <c r="F241" s="53" t="s">
        <v>25</v>
      </c>
      <c r="G241" s="2"/>
      <c r="H241" s="54">
        <f>(28.1)/12</f>
        <v>2.341666666666667</v>
      </c>
      <c r="I241" s="54">
        <f>ROUND(G241*H241*20,0)/20</f>
        <v>0</v>
      </c>
      <c r="J241" s="55"/>
      <c r="K241" s="56">
        <f>76.9/12</f>
        <v>6.408333333333334</v>
      </c>
      <c r="L241" s="56">
        <f>G241*K241</f>
        <v>0</v>
      </c>
    </row>
    <row r="242" spans="1:12" ht="12">
      <c r="A242" s="73"/>
      <c r="B242" s="73"/>
      <c r="C242" s="73"/>
      <c r="D242" s="73"/>
      <c r="E242" s="73"/>
      <c r="F242" s="53" t="s">
        <v>6</v>
      </c>
      <c r="G242" s="2"/>
      <c r="H242" s="54">
        <f>(33)/12</f>
        <v>2.75</v>
      </c>
      <c r="I242" s="54">
        <f>ROUND(G242*H242*20,0)/20</f>
        <v>0</v>
      </c>
      <c r="J242" s="55"/>
      <c r="K242" s="56">
        <f>63/12</f>
        <v>5.25</v>
      </c>
      <c r="L242" s="56">
        <f>G242*K242</f>
        <v>0</v>
      </c>
    </row>
    <row r="243" spans="1:12" ht="12">
      <c r="A243" s="73"/>
      <c r="B243" s="73"/>
      <c r="C243" s="73"/>
      <c r="D243" s="73"/>
      <c r="E243" s="73"/>
      <c r="F243" s="53" t="s">
        <v>7</v>
      </c>
      <c r="G243" s="2"/>
      <c r="H243" s="54">
        <f>(21.4)/12</f>
        <v>1.7833333333333332</v>
      </c>
      <c r="I243" s="54">
        <f>ROUND(G243*H243*20,0)/20</f>
        <v>0</v>
      </c>
      <c r="J243" s="55"/>
      <c r="K243" s="56">
        <f>52.6/12</f>
        <v>4.383333333333334</v>
      </c>
      <c r="L243" s="56">
        <f>G243*K243</f>
        <v>0</v>
      </c>
    </row>
    <row r="244" spans="1:12" ht="12.75">
      <c r="A244" s="74"/>
      <c r="B244" s="74"/>
      <c r="C244" s="74"/>
      <c r="D244" s="74"/>
      <c r="E244" s="74"/>
      <c r="F244" s="75" t="s">
        <v>0</v>
      </c>
      <c r="G244" s="75"/>
      <c r="H244" s="76"/>
      <c r="I244" s="57">
        <f>SUM(I241:I243)</f>
        <v>0</v>
      </c>
      <c r="J244" s="37"/>
      <c r="K244" s="58"/>
      <c r="L244" s="59">
        <f>SUM(L241:L243)</f>
        <v>0</v>
      </c>
    </row>
    <row r="245" spans="1:12" ht="12.75" customHeight="1">
      <c r="A245" s="72"/>
      <c r="B245" s="72"/>
      <c r="C245" s="72"/>
      <c r="D245" s="72"/>
      <c r="E245" s="72"/>
      <c r="F245" s="53" t="s">
        <v>25</v>
      </c>
      <c r="G245" s="2"/>
      <c r="H245" s="54">
        <f>(28.1)/12</f>
        <v>2.341666666666667</v>
      </c>
      <c r="I245" s="54">
        <f>ROUND(G245*H245*20,0)/20</f>
        <v>0</v>
      </c>
      <c r="J245" s="55"/>
      <c r="K245" s="56">
        <f>76.9/12</f>
        <v>6.408333333333334</v>
      </c>
      <c r="L245" s="56">
        <f>G245*K245</f>
        <v>0</v>
      </c>
    </row>
    <row r="246" spans="1:12" ht="12">
      <c r="A246" s="73"/>
      <c r="B246" s="73"/>
      <c r="C246" s="73"/>
      <c r="D246" s="73"/>
      <c r="E246" s="73"/>
      <c r="F246" s="53" t="s">
        <v>6</v>
      </c>
      <c r="G246" s="2"/>
      <c r="H246" s="54">
        <f>(33)/12</f>
        <v>2.75</v>
      </c>
      <c r="I246" s="54">
        <f>ROUND(G246*H246*20,0)/20</f>
        <v>0</v>
      </c>
      <c r="J246" s="55"/>
      <c r="K246" s="56">
        <f>63/12</f>
        <v>5.25</v>
      </c>
      <c r="L246" s="56">
        <f>G246*K246</f>
        <v>0</v>
      </c>
    </row>
    <row r="247" spans="1:12" ht="12">
      <c r="A247" s="73"/>
      <c r="B247" s="73"/>
      <c r="C247" s="73"/>
      <c r="D247" s="73"/>
      <c r="E247" s="73"/>
      <c r="F247" s="53" t="s">
        <v>7</v>
      </c>
      <c r="G247" s="2"/>
      <c r="H247" s="54">
        <f>(21.4)/12</f>
        <v>1.7833333333333332</v>
      </c>
      <c r="I247" s="54">
        <f>ROUND(G247*H247*20,0)/20</f>
        <v>0</v>
      </c>
      <c r="J247" s="55"/>
      <c r="K247" s="56">
        <f>52.6/12</f>
        <v>4.383333333333334</v>
      </c>
      <c r="L247" s="56">
        <f>G247*K247</f>
        <v>0</v>
      </c>
    </row>
    <row r="248" spans="1:12" ht="12.75">
      <c r="A248" s="74"/>
      <c r="B248" s="74"/>
      <c r="C248" s="74"/>
      <c r="D248" s="74"/>
      <c r="E248" s="74"/>
      <c r="F248" s="75" t="s">
        <v>0</v>
      </c>
      <c r="G248" s="75"/>
      <c r="H248" s="76"/>
      <c r="I248" s="57">
        <f>SUM(I245:I247)</f>
        <v>0</v>
      </c>
      <c r="J248" s="37"/>
      <c r="K248" s="58"/>
      <c r="L248" s="59">
        <f>SUM(L245:L247)</f>
        <v>0</v>
      </c>
    </row>
    <row r="249" spans="1:12" ht="12.75" customHeight="1">
      <c r="A249" s="72"/>
      <c r="B249" s="72"/>
      <c r="C249" s="72"/>
      <c r="D249" s="72"/>
      <c r="E249" s="72"/>
      <c r="F249" s="53" t="s">
        <v>25</v>
      </c>
      <c r="G249" s="2"/>
      <c r="H249" s="54">
        <f>(28.1)/12</f>
        <v>2.341666666666667</v>
      </c>
      <c r="I249" s="54">
        <f>ROUND(G249*H249*20,0)/20</f>
        <v>0</v>
      </c>
      <c r="J249" s="55"/>
      <c r="K249" s="56">
        <f>76.9/12</f>
        <v>6.408333333333334</v>
      </c>
      <c r="L249" s="56">
        <f>G249*K249</f>
        <v>0</v>
      </c>
    </row>
    <row r="250" spans="1:12" ht="12">
      <c r="A250" s="73"/>
      <c r="B250" s="73"/>
      <c r="C250" s="73"/>
      <c r="D250" s="73"/>
      <c r="E250" s="73"/>
      <c r="F250" s="53" t="s">
        <v>6</v>
      </c>
      <c r="G250" s="2"/>
      <c r="H250" s="54">
        <f>(33)/12</f>
        <v>2.75</v>
      </c>
      <c r="I250" s="54">
        <f>ROUND(G250*H250*20,0)/20</f>
        <v>0</v>
      </c>
      <c r="J250" s="55"/>
      <c r="K250" s="56">
        <f>63/12</f>
        <v>5.25</v>
      </c>
      <c r="L250" s="56">
        <f>G250*K250</f>
        <v>0</v>
      </c>
    </row>
    <row r="251" spans="1:12" ht="12">
      <c r="A251" s="73"/>
      <c r="B251" s="73"/>
      <c r="C251" s="73"/>
      <c r="D251" s="73"/>
      <c r="E251" s="73"/>
      <c r="F251" s="53" t="s">
        <v>7</v>
      </c>
      <c r="G251" s="2"/>
      <c r="H251" s="54">
        <f>(21.4)/12</f>
        <v>1.7833333333333332</v>
      </c>
      <c r="I251" s="54">
        <f>ROUND(G251*H251*20,0)/20</f>
        <v>0</v>
      </c>
      <c r="J251" s="55"/>
      <c r="K251" s="56">
        <f>52.6/12</f>
        <v>4.383333333333334</v>
      </c>
      <c r="L251" s="56">
        <f>G251*K251</f>
        <v>0</v>
      </c>
    </row>
    <row r="252" spans="1:12" ht="12.75">
      <c r="A252" s="74"/>
      <c r="B252" s="74"/>
      <c r="C252" s="74"/>
      <c r="D252" s="74"/>
      <c r="E252" s="74"/>
      <c r="F252" s="75" t="s">
        <v>0</v>
      </c>
      <c r="G252" s="75"/>
      <c r="H252" s="76"/>
      <c r="I252" s="57">
        <f>SUM(I249:I251)</f>
        <v>0</v>
      </c>
      <c r="J252" s="37"/>
      <c r="K252" s="58"/>
      <c r="L252" s="59">
        <f>SUM(L249:L251)</f>
        <v>0</v>
      </c>
    </row>
    <row r="253" spans="1:12" ht="12.75" customHeight="1">
      <c r="A253" s="72"/>
      <c r="B253" s="72"/>
      <c r="C253" s="72"/>
      <c r="D253" s="72"/>
      <c r="E253" s="72"/>
      <c r="F253" s="53" t="s">
        <v>25</v>
      </c>
      <c r="G253" s="2"/>
      <c r="H253" s="54">
        <f>(28.1)/12</f>
        <v>2.341666666666667</v>
      </c>
      <c r="I253" s="54">
        <f>ROUND(G253*H253*20,0)/20</f>
        <v>0</v>
      </c>
      <c r="J253" s="55"/>
      <c r="K253" s="56">
        <f>76.9/12</f>
        <v>6.408333333333334</v>
      </c>
      <c r="L253" s="56">
        <f>G253*K253</f>
        <v>0</v>
      </c>
    </row>
    <row r="254" spans="1:12" ht="12">
      <c r="A254" s="73"/>
      <c r="B254" s="73"/>
      <c r="C254" s="73"/>
      <c r="D254" s="73"/>
      <c r="E254" s="73"/>
      <c r="F254" s="53" t="s">
        <v>6</v>
      </c>
      <c r="G254" s="2"/>
      <c r="H254" s="54">
        <f>(33)/12</f>
        <v>2.75</v>
      </c>
      <c r="I254" s="54">
        <f>ROUND(G254*H254*20,0)/20</f>
        <v>0</v>
      </c>
      <c r="J254" s="55"/>
      <c r="K254" s="56">
        <f>63/12</f>
        <v>5.25</v>
      </c>
      <c r="L254" s="56">
        <f>G254*K254</f>
        <v>0</v>
      </c>
    </row>
    <row r="255" spans="1:12" ht="12">
      <c r="A255" s="73"/>
      <c r="B255" s="73"/>
      <c r="C255" s="73"/>
      <c r="D255" s="73"/>
      <c r="E255" s="73"/>
      <c r="F255" s="53" t="s">
        <v>7</v>
      </c>
      <c r="G255" s="2"/>
      <c r="H255" s="54">
        <f>(21.4)/12</f>
        <v>1.7833333333333332</v>
      </c>
      <c r="I255" s="54">
        <f>ROUND(G255*H255*20,0)/20</f>
        <v>0</v>
      </c>
      <c r="J255" s="55"/>
      <c r="K255" s="56">
        <f>52.6/12</f>
        <v>4.383333333333334</v>
      </c>
      <c r="L255" s="56">
        <f>G255*K255</f>
        <v>0</v>
      </c>
    </row>
    <row r="256" spans="1:12" ht="12.75">
      <c r="A256" s="74"/>
      <c r="B256" s="74"/>
      <c r="C256" s="74"/>
      <c r="D256" s="74"/>
      <c r="E256" s="74"/>
      <c r="F256" s="75" t="s">
        <v>0</v>
      </c>
      <c r="G256" s="75"/>
      <c r="H256" s="76"/>
      <c r="I256" s="57">
        <f>SUM(I253:I255)</f>
        <v>0</v>
      </c>
      <c r="J256" s="37"/>
      <c r="K256" s="58"/>
      <c r="L256" s="59">
        <f>SUM(L253:L255)</f>
        <v>0</v>
      </c>
    </row>
    <row r="257" spans="1:12" ht="12.75" customHeight="1">
      <c r="A257" s="72"/>
      <c r="B257" s="72"/>
      <c r="C257" s="72"/>
      <c r="D257" s="72"/>
      <c r="E257" s="72"/>
      <c r="F257" s="53" t="s">
        <v>25</v>
      </c>
      <c r="G257" s="2"/>
      <c r="H257" s="54">
        <f>(28.1)/12</f>
        <v>2.341666666666667</v>
      </c>
      <c r="I257" s="54">
        <f>ROUND(G257*H257*20,0)/20</f>
        <v>0</v>
      </c>
      <c r="J257" s="55"/>
      <c r="K257" s="56">
        <f>76.9/12</f>
        <v>6.408333333333334</v>
      </c>
      <c r="L257" s="56">
        <f>G257*K257</f>
        <v>0</v>
      </c>
    </row>
    <row r="258" spans="1:12" ht="12">
      <c r="A258" s="73"/>
      <c r="B258" s="73"/>
      <c r="C258" s="73"/>
      <c r="D258" s="73"/>
      <c r="E258" s="73"/>
      <c r="F258" s="53" t="s">
        <v>6</v>
      </c>
      <c r="G258" s="2"/>
      <c r="H258" s="54">
        <f>(33)/12</f>
        <v>2.75</v>
      </c>
      <c r="I258" s="54">
        <f>ROUND(G258*H258*20,0)/20</f>
        <v>0</v>
      </c>
      <c r="J258" s="55"/>
      <c r="K258" s="56">
        <f>63/12</f>
        <v>5.25</v>
      </c>
      <c r="L258" s="56">
        <f>G258*K258</f>
        <v>0</v>
      </c>
    </row>
    <row r="259" spans="1:12" ht="12">
      <c r="A259" s="73"/>
      <c r="B259" s="73"/>
      <c r="C259" s="73"/>
      <c r="D259" s="73"/>
      <c r="E259" s="73"/>
      <c r="F259" s="53" t="s">
        <v>7</v>
      </c>
      <c r="G259" s="2"/>
      <c r="H259" s="54">
        <f>(21.4)/12</f>
        <v>1.7833333333333332</v>
      </c>
      <c r="I259" s="54">
        <f>ROUND(G259*H259*20,0)/20</f>
        <v>0</v>
      </c>
      <c r="J259" s="55"/>
      <c r="K259" s="56">
        <f>52.6/12</f>
        <v>4.383333333333334</v>
      </c>
      <c r="L259" s="56">
        <f>G259*K259</f>
        <v>0</v>
      </c>
    </row>
    <row r="260" spans="1:12" ht="12.75">
      <c r="A260" s="74"/>
      <c r="B260" s="74"/>
      <c r="C260" s="74"/>
      <c r="D260" s="74"/>
      <c r="E260" s="74"/>
      <c r="F260" s="75" t="s">
        <v>0</v>
      </c>
      <c r="G260" s="75"/>
      <c r="H260" s="76"/>
      <c r="I260" s="57">
        <f>SUM(I257:I259)</f>
        <v>0</v>
      </c>
      <c r="J260" s="37"/>
      <c r="K260" s="58"/>
      <c r="L260" s="59">
        <f>SUM(L257:L259)</f>
        <v>0</v>
      </c>
    </row>
    <row r="261" spans="1:12" ht="12.75" customHeight="1">
      <c r="A261" s="72"/>
      <c r="B261" s="72"/>
      <c r="C261" s="72"/>
      <c r="D261" s="72"/>
      <c r="E261" s="72"/>
      <c r="F261" s="53" t="s">
        <v>25</v>
      </c>
      <c r="G261" s="2"/>
      <c r="H261" s="54">
        <f>(28.1)/12</f>
        <v>2.341666666666667</v>
      </c>
      <c r="I261" s="54">
        <f>ROUND(G261*H261*20,0)/20</f>
        <v>0</v>
      </c>
      <c r="J261" s="55"/>
      <c r="K261" s="56">
        <f>76.9/12</f>
        <v>6.408333333333334</v>
      </c>
      <c r="L261" s="56">
        <f>G261*K261</f>
        <v>0</v>
      </c>
    </row>
    <row r="262" spans="1:12" ht="12">
      <c r="A262" s="73"/>
      <c r="B262" s="73"/>
      <c r="C262" s="73"/>
      <c r="D262" s="73"/>
      <c r="E262" s="73"/>
      <c r="F262" s="53" t="s">
        <v>6</v>
      </c>
      <c r="G262" s="2"/>
      <c r="H262" s="54">
        <f>(33)/12</f>
        <v>2.75</v>
      </c>
      <c r="I262" s="54">
        <f>ROUND(G262*H262*20,0)/20</f>
        <v>0</v>
      </c>
      <c r="J262" s="55"/>
      <c r="K262" s="56">
        <f>63/12</f>
        <v>5.25</v>
      </c>
      <c r="L262" s="56">
        <f>G262*K262</f>
        <v>0</v>
      </c>
    </row>
    <row r="263" spans="1:12" ht="12">
      <c r="A263" s="73"/>
      <c r="B263" s="73"/>
      <c r="C263" s="73"/>
      <c r="D263" s="73"/>
      <c r="E263" s="73"/>
      <c r="F263" s="53" t="s">
        <v>7</v>
      </c>
      <c r="G263" s="2"/>
      <c r="H263" s="54">
        <f>(21.4)/12</f>
        <v>1.7833333333333332</v>
      </c>
      <c r="I263" s="54">
        <f>ROUND(G263*H263*20,0)/20</f>
        <v>0</v>
      </c>
      <c r="J263" s="55"/>
      <c r="K263" s="56">
        <f>52.6/12</f>
        <v>4.383333333333334</v>
      </c>
      <c r="L263" s="56">
        <f>G263*K263</f>
        <v>0</v>
      </c>
    </row>
    <row r="264" spans="1:12" ht="12.75">
      <c r="A264" s="74"/>
      <c r="B264" s="74"/>
      <c r="C264" s="74"/>
      <c r="D264" s="74"/>
      <c r="E264" s="74"/>
      <c r="F264" s="75" t="s">
        <v>0</v>
      </c>
      <c r="G264" s="75"/>
      <c r="H264" s="76"/>
      <c r="I264" s="57">
        <f>SUM(I261:I263)</f>
        <v>0</v>
      </c>
      <c r="J264" s="37"/>
      <c r="K264" s="58"/>
      <c r="L264" s="59">
        <f>SUM(L261:L263)</f>
        <v>0</v>
      </c>
    </row>
    <row r="265" spans="1:12" ht="12.75" customHeight="1">
      <c r="A265" s="72"/>
      <c r="B265" s="72"/>
      <c r="C265" s="72"/>
      <c r="D265" s="72"/>
      <c r="E265" s="72"/>
      <c r="F265" s="53" t="s">
        <v>25</v>
      </c>
      <c r="G265" s="2"/>
      <c r="H265" s="54">
        <f>(28.1)/12</f>
        <v>2.341666666666667</v>
      </c>
      <c r="I265" s="54">
        <f>ROUND(G265*H265*20,0)/20</f>
        <v>0</v>
      </c>
      <c r="J265" s="55"/>
      <c r="K265" s="56">
        <f>76.9/12</f>
        <v>6.408333333333334</v>
      </c>
      <c r="L265" s="56">
        <f>G265*K265</f>
        <v>0</v>
      </c>
    </row>
    <row r="266" spans="1:12" ht="12">
      <c r="A266" s="73"/>
      <c r="B266" s="73"/>
      <c r="C266" s="73"/>
      <c r="D266" s="73"/>
      <c r="E266" s="73"/>
      <c r="F266" s="53" t="s">
        <v>6</v>
      </c>
      <c r="G266" s="2"/>
      <c r="H266" s="54">
        <f>(33)/12</f>
        <v>2.75</v>
      </c>
      <c r="I266" s="54">
        <f>ROUND(G266*H266*20,0)/20</f>
        <v>0</v>
      </c>
      <c r="J266" s="55"/>
      <c r="K266" s="56">
        <f>63/12</f>
        <v>5.25</v>
      </c>
      <c r="L266" s="56">
        <f>G266*K266</f>
        <v>0</v>
      </c>
    </row>
    <row r="267" spans="1:12" ht="12">
      <c r="A267" s="73"/>
      <c r="B267" s="73"/>
      <c r="C267" s="73"/>
      <c r="D267" s="73"/>
      <c r="E267" s="73"/>
      <c r="F267" s="53" t="s">
        <v>7</v>
      </c>
      <c r="G267" s="2"/>
      <c r="H267" s="54">
        <f>(21.4)/12</f>
        <v>1.7833333333333332</v>
      </c>
      <c r="I267" s="54">
        <f>ROUND(G267*H267*20,0)/20</f>
        <v>0</v>
      </c>
      <c r="J267" s="55"/>
      <c r="K267" s="56">
        <f>52.6/12</f>
        <v>4.383333333333334</v>
      </c>
      <c r="L267" s="56">
        <f>G267*K267</f>
        <v>0</v>
      </c>
    </row>
    <row r="268" spans="1:12" ht="12.75">
      <c r="A268" s="74"/>
      <c r="B268" s="74"/>
      <c r="C268" s="74"/>
      <c r="D268" s="74"/>
      <c r="E268" s="74"/>
      <c r="F268" s="75" t="s">
        <v>0</v>
      </c>
      <c r="G268" s="75"/>
      <c r="H268" s="76"/>
      <c r="I268" s="57">
        <f>SUM(I265:I267)</f>
        <v>0</v>
      </c>
      <c r="J268" s="37"/>
      <c r="K268" s="58"/>
      <c r="L268" s="59">
        <f>SUM(L265:L267)</f>
        <v>0</v>
      </c>
    </row>
    <row r="269" spans="1:12" ht="12.75" customHeight="1">
      <c r="A269" s="72"/>
      <c r="B269" s="72"/>
      <c r="C269" s="72"/>
      <c r="D269" s="72"/>
      <c r="E269" s="72"/>
      <c r="F269" s="53" t="s">
        <v>25</v>
      </c>
      <c r="G269" s="2"/>
      <c r="H269" s="54">
        <f>(28.1)/12</f>
        <v>2.341666666666667</v>
      </c>
      <c r="I269" s="54">
        <f>ROUND(G269*H269*20,0)/20</f>
        <v>0</v>
      </c>
      <c r="J269" s="55"/>
      <c r="K269" s="56">
        <f>76.9/12</f>
        <v>6.408333333333334</v>
      </c>
      <c r="L269" s="56">
        <f>G269*K269</f>
        <v>0</v>
      </c>
    </row>
    <row r="270" spans="1:12" ht="12">
      <c r="A270" s="73"/>
      <c r="B270" s="73"/>
      <c r="C270" s="73"/>
      <c r="D270" s="73"/>
      <c r="E270" s="73"/>
      <c r="F270" s="53" t="s">
        <v>6</v>
      </c>
      <c r="G270" s="2"/>
      <c r="H270" s="54">
        <f>(33)/12</f>
        <v>2.75</v>
      </c>
      <c r="I270" s="54">
        <f>ROUND(G270*H270*20,0)/20</f>
        <v>0</v>
      </c>
      <c r="J270" s="55"/>
      <c r="K270" s="56">
        <f>63/12</f>
        <v>5.25</v>
      </c>
      <c r="L270" s="56">
        <f>G270*K270</f>
        <v>0</v>
      </c>
    </row>
    <row r="271" spans="1:12" ht="12">
      <c r="A271" s="73"/>
      <c r="B271" s="73"/>
      <c r="C271" s="73"/>
      <c r="D271" s="73"/>
      <c r="E271" s="73"/>
      <c r="F271" s="53" t="s">
        <v>7</v>
      </c>
      <c r="G271" s="2"/>
      <c r="H271" s="54">
        <f>(21.4)/12</f>
        <v>1.7833333333333332</v>
      </c>
      <c r="I271" s="54">
        <f>ROUND(G271*H271*20,0)/20</f>
        <v>0</v>
      </c>
      <c r="J271" s="55"/>
      <c r="K271" s="56">
        <f>52.6/12</f>
        <v>4.383333333333334</v>
      </c>
      <c r="L271" s="56">
        <f>G271*K271</f>
        <v>0</v>
      </c>
    </row>
    <row r="272" spans="1:12" ht="12.75">
      <c r="A272" s="74"/>
      <c r="B272" s="74"/>
      <c r="C272" s="74"/>
      <c r="D272" s="74"/>
      <c r="E272" s="74"/>
      <c r="F272" s="75" t="s">
        <v>0</v>
      </c>
      <c r="G272" s="75"/>
      <c r="H272" s="76"/>
      <c r="I272" s="57">
        <f>SUM(I269:I271)</f>
        <v>0</v>
      </c>
      <c r="J272" s="37"/>
      <c r="K272" s="58"/>
      <c r="L272" s="59">
        <f>SUM(L269:L271)</f>
        <v>0</v>
      </c>
    </row>
    <row r="273" spans="1:12" ht="12.75" customHeight="1">
      <c r="A273" s="72"/>
      <c r="B273" s="72"/>
      <c r="C273" s="72"/>
      <c r="D273" s="72"/>
      <c r="E273" s="72"/>
      <c r="F273" s="53" t="s">
        <v>25</v>
      </c>
      <c r="G273" s="2"/>
      <c r="H273" s="54">
        <f>(28.1)/12</f>
        <v>2.341666666666667</v>
      </c>
      <c r="I273" s="54">
        <f>ROUND(G273*H273*20,0)/20</f>
        <v>0</v>
      </c>
      <c r="J273" s="55"/>
      <c r="K273" s="56">
        <f>76.9/12</f>
        <v>6.408333333333334</v>
      </c>
      <c r="L273" s="56">
        <f>G273*K273</f>
        <v>0</v>
      </c>
    </row>
    <row r="274" spans="1:12" ht="12">
      <c r="A274" s="73"/>
      <c r="B274" s="73"/>
      <c r="C274" s="73"/>
      <c r="D274" s="73"/>
      <c r="E274" s="73"/>
      <c r="F274" s="53" t="s">
        <v>6</v>
      </c>
      <c r="G274" s="2"/>
      <c r="H274" s="54">
        <f>(33)/12</f>
        <v>2.75</v>
      </c>
      <c r="I274" s="54">
        <f>ROUND(G274*H274*20,0)/20</f>
        <v>0</v>
      </c>
      <c r="J274" s="55"/>
      <c r="K274" s="56">
        <f>63/12</f>
        <v>5.25</v>
      </c>
      <c r="L274" s="56">
        <f>G274*K274</f>
        <v>0</v>
      </c>
    </row>
    <row r="275" spans="1:12" ht="12">
      <c r="A275" s="73"/>
      <c r="B275" s="73"/>
      <c r="C275" s="73"/>
      <c r="D275" s="73"/>
      <c r="E275" s="73"/>
      <c r="F275" s="53" t="s">
        <v>7</v>
      </c>
      <c r="G275" s="2"/>
      <c r="H275" s="54">
        <f>(21.4)/12</f>
        <v>1.7833333333333332</v>
      </c>
      <c r="I275" s="54">
        <f>ROUND(G275*H275*20,0)/20</f>
        <v>0</v>
      </c>
      <c r="J275" s="55"/>
      <c r="K275" s="56">
        <f>52.6/12</f>
        <v>4.383333333333334</v>
      </c>
      <c r="L275" s="56">
        <f>G275*K275</f>
        <v>0</v>
      </c>
    </row>
    <row r="276" spans="1:12" ht="12.75">
      <c r="A276" s="74"/>
      <c r="B276" s="74"/>
      <c r="C276" s="74"/>
      <c r="D276" s="74"/>
      <c r="E276" s="74"/>
      <c r="F276" s="75" t="s">
        <v>0</v>
      </c>
      <c r="G276" s="75"/>
      <c r="H276" s="76"/>
      <c r="I276" s="57">
        <f>SUM(I273:I275)</f>
        <v>0</v>
      </c>
      <c r="J276" s="37"/>
      <c r="K276" s="58"/>
      <c r="L276" s="59">
        <f>SUM(L273:L275)</f>
        <v>0</v>
      </c>
    </row>
    <row r="277" spans="1:12" ht="12.75" customHeight="1">
      <c r="A277" s="72"/>
      <c r="B277" s="72"/>
      <c r="C277" s="72"/>
      <c r="D277" s="72"/>
      <c r="E277" s="72"/>
      <c r="F277" s="53" t="s">
        <v>25</v>
      </c>
      <c r="G277" s="2"/>
      <c r="H277" s="54">
        <f>(28.1)/12</f>
        <v>2.341666666666667</v>
      </c>
      <c r="I277" s="54">
        <f>ROUND(G277*H277*20,0)/20</f>
        <v>0</v>
      </c>
      <c r="J277" s="55"/>
      <c r="K277" s="56">
        <f>76.9/12</f>
        <v>6.408333333333334</v>
      </c>
      <c r="L277" s="56">
        <f>G277*K277</f>
        <v>0</v>
      </c>
    </row>
    <row r="278" spans="1:12" ht="12">
      <c r="A278" s="73"/>
      <c r="B278" s="73"/>
      <c r="C278" s="73"/>
      <c r="D278" s="73"/>
      <c r="E278" s="73"/>
      <c r="F278" s="53" t="s">
        <v>6</v>
      </c>
      <c r="G278" s="2"/>
      <c r="H278" s="54">
        <f>(33)/12</f>
        <v>2.75</v>
      </c>
      <c r="I278" s="54">
        <f>ROUND(G278*H278*20,0)/20</f>
        <v>0</v>
      </c>
      <c r="J278" s="55"/>
      <c r="K278" s="56">
        <f>63/12</f>
        <v>5.25</v>
      </c>
      <c r="L278" s="56">
        <f>G278*K278</f>
        <v>0</v>
      </c>
    </row>
    <row r="279" spans="1:12" ht="12">
      <c r="A279" s="73"/>
      <c r="B279" s="73"/>
      <c r="C279" s="73"/>
      <c r="D279" s="73"/>
      <c r="E279" s="73"/>
      <c r="F279" s="53" t="s">
        <v>7</v>
      </c>
      <c r="G279" s="2"/>
      <c r="H279" s="54">
        <f>(21.4)/12</f>
        <v>1.7833333333333332</v>
      </c>
      <c r="I279" s="54">
        <f>ROUND(G279*H279*20,0)/20</f>
        <v>0</v>
      </c>
      <c r="J279" s="55"/>
      <c r="K279" s="56">
        <f>52.6/12</f>
        <v>4.383333333333334</v>
      </c>
      <c r="L279" s="56">
        <f>G279*K279</f>
        <v>0</v>
      </c>
    </row>
    <row r="280" spans="1:12" ht="12.75">
      <c r="A280" s="74"/>
      <c r="B280" s="74"/>
      <c r="C280" s="74"/>
      <c r="D280" s="74"/>
      <c r="E280" s="74"/>
      <c r="F280" s="75" t="s">
        <v>0</v>
      </c>
      <c r="G280" s="75"/>
      <c r="H280" s="76"/>
      <c r="I280" s="57">
        <f>SUM(I277:I279)</f>
        <v>0</v>
      </c>
      <c r="J280" s="37"/>
      <c r="K280" s="58"/>
      <c r="L280" s="59">
        <f>SUM(L277:L279)</f>
        <v>0</v>
      </c>
    </row>
    <row r="281" spans="1:12" ht="12.75" customHeight="1">
      <c r="A281" s="72"/>
      <c r="B281" s="72"/>
      <c r="C281" s="72"/>
      <c r="D281" s="72"/>
      <c r="E281" s="72"/>
      <c r="F281" s="53" t="s">
        <v>25</v>
      </c>
      <c r="G281" s="2"/>
      <c r="H281" s="54">
        <f>(28.1)/12</f>
        <v>2.341666666666667</v>
      </c>
      <c r="I281" s="54">
        <f>ROUND(G281*H281*20,0)/20</f>
        <v>0</v>
      </c>
      <c r="J281" s="55"/>
      <c r="K281" s="56">
        <f>76.9/12</f>
        <v>6.408333333333334</v>
      </c>
      <c r="L281" s="56">
        <f>G281*K281</f>
        <v>0</v>
      </c>
    </row>
    <row r="282" spans="1:12" ht="12">
      <c r="A282" s="73"/>
      <c r="B282" s="73"/>
      <c r="C282" s="73"/>
      <c r="D282" s="73"/>
      <c r="E282" s="73"/>
      <c r="F282" s="53" t="s">
        <v>6</v>
      </c>
      <c r="G282" s="2"/>
      <c r="H282" s="54">
        <f>(33)/12</f>
        <v>2.75</v>
      </c>
      <c r="I282" s="54">
        <f>ROUND(G282*H282*20,0)/20</f>
        <v>0</v>
      </c>
      <c r="J282" s="55"/>
      <c r="K282" s="56">
        <f>63/12</f>
        <v>5.25</v>
      </c>
      <c r="L282" s="56">
        <f>G282*K282</f>
        <v>0</v>
      </c>
    </row>
    <row r="283" spans="1:12" ht="12">
      <c r="A283" s="73"/>
      <c r="B283" s="73"/>
      <c r="C283" s="73"/>
      <c r="D283" s="73"/>
      <c r="E283" s="73"/>
      <c r="F283" s="53" t="s">
        <v>7</v>
      </c>
      <c r="G283" s="2"/>
      <c r="H283" s="54">
        <f>(21.4)/12</f>
        <v>1.7833333333333332</v>
      </c>
      <c r="I283" s="54">
        <f>ROUND(G283*H283*20,0)/20</f>
        <v>0</v>
      </c>
      <c r="J283" s="55"/>
      <c r="K283" s="56">
        <f>52.6/12</f>
        <v>4.383333333333334</v>
      </c>
      <c r="L283" s="56">
        <f>G283*K283</f>
        <v>0</v>
      </c>
    </row>
    <row r="284" spans="1:12" ht="12.75">
      <c r="A284" s="74"/>
      <c r="B284" s="74"/>
      <c r="C284" s="74"/>
      <c r="D284" s="74"/>
      <c r="E284" s="74"/>
      <c r="F284" s="75" t="s">
        <v>0</v>
      </c>
      <c r="G284" s="75"/>
      <c r="H284" s="76"/>
      <c r="I284" s="57">
        <f>SUM(I281:I283)</f>
        <v>0</v>
      </c>
      <c r="J284" s="37"/>
      <c r="K284" s="58"/>
      <c r="L284" s="59">
        <f>SUM(L281:L283)</f>
        <v>0</v>
      </c>
    </row>
    <row r="285" spans="1:12" ht="12.75" customHeight="1">
      <c r="A285" s="72"/>
      <c r="B285" s="72"/>
      <c r="C285" s="72"/>
      <c r="D285" s="72"/>
      <c r="E285" s="72"/>
      <c r="F285" s="53" t="s">
        <v>25</v>
      </c>
      <c r="G285" s="2"/>
      <c r="H285" s="54">
        <f>(28.1)/12</f>
        <v>2.341666666666667</v>
      </c>
      <c r="I285" s="54">
        <f>ROUND(G285*H285*20,0)/20</f>
        <v>0</v>
      </c>
      <c r="J285" s="55"/>
      <c r="K285" s="56">
        <f>76.9/12</f>
        <v>6.408333333333334</v>
      </c>
      <c r="L285" s="56">
        <f>G285*K285</f>
        <v>0</v>
      </c>
    </row>
    <row r="286" spans="1:12" ht="12">
      <c r="A286" s="73"/>
      <c r="B286" s="73"/>
      <c r="C286" s="73"/>
      <c r="D286" s="73"/>
      <c r="E286" s="73"/>
      <c r="F286" s="53" t="s">
        <v>6</v>
      </c>
      <c r="G286" s="2"/>
      <c r="H286" s="54">
        <f>(33)/12</f>
        <v>2.75</v>
      </c>
      <c r="I286" s="54">
        <f>ROUND(G286*H286*20,0)/20</f>
        <v>0</v>
      </c>
      <c r="J286" s="55"/>
      <c r="K286" s="56">
        <f>63/12</f>
        <v>5.25</v>
      </c>
      <c r="L286" s="56">
        <f>G286*K286</f>
        <v>0</v>
      </c>
    </row>
    <row r="287" spans="1:12" ht="12">
      <c r="A287" s="73"/>
      <c r="B287" s="73"/>
      <c r="C287" s="73"/>
      <c r="D287" s="73"/>
      <c r="E287" s="73"/>
      <c r="F287" s="53" t="s">
        <v>7</v>
      </c>
      <c r="G287" s="2"/>
      <c r="H287" s="54">
        <f>(21.4)/12</f>
        <v>1.7833333333333332</v>
      </c>
      <c r="I287" s="54">
        <f>ROUND(G287*H287*20,0)/20</f>
        <v>0</v>
      </c>
      <c r="J287" s="55"/>
      <c r="K287" s="56">
        <f>52.6/12</f>
        <v>4.383333333333334</v>
      </c>
      <c r="L287" s="56">
        <f>G287*K287</f>
        <v>0</v>
      </c>
    </row>
    <row r="288" spans="1:12" ht="12.75">
      <c r="A288" s="74"/>
      <c r="B288" s="74"/>
      <c r="C288" s="74"/>
      <c r="D288" s="74"/>
      <c r="E288" s="74"/>
      <c r="F288" s="75" t="s">
        <v>0</v>
      </c>
      <c r="G288" s="75"/>
      <c r="H288" s="76"/>
      <c r="I288" s="57">
        <f>SUM(I285:I287)</f>
        <v>0</v>
      </c>
      <c r="J288" s="37"/>
      <c r="K288" s="58"/>
      <c r="L288" s="59">
        <f>SUM(L285:L287)</f>
        <v>0</v>
      </c>
    </row>
    <row r="289" spans="1:12" ht="12.75" customHeight="1">
      <c r="A289" s="72"/>
      <c r="B289" s="72"/>
      <c r="C289" s="72"/>
      <c r="D289" s="72"/>
      <c r="E289" s="72"/>
      <c r="F289" s="53" t="s">
        <v>25</v>
      </c>
      <c r="G289" s="2"/>
      <c r="H289" s="54">
        <f>(28.1)/12</f>
        <v>2.341666666666667</v>
      </c>
      <c r="I289" s="54">
        <f>ROUND(G289*H289*20,0)/20</f>
        <v>0</v>
      </c>
      <c r="J289" s="55"/>
      <c r="K289" s="56">
        <f>76.9/12</f>
        <v>6.408333333333334</v>
      </c>
      <c r="L289" s="56">
        <f>G289*K289</f>
        <v>0</v>
      </c>
    </row>
    <row r="290" spans="1:12" ht="12">
      <c r="A290" s="73"/>
      <c r="B290" s="73"/>
      <c r="C290" s="73"/>
      <c r="D290" s="73"/>
      <c r="E290" s="73"/>
      <c r="F290" s="53" t="s">
        <v>6</v>
      </c>
      <c r="G290" s="2"/>
      <c r="H290" s="54">
        <f>(33)/12</f>
        <v>2.75</v>
      </c>
      <c r="I290" s="54">
        <f>ROUND(G290*H290*20,0)/20</f>
        <v>0</v>
      </c>
      <c r="J290" s="55"/>
      <c r="K290" s="56">
        <f>63/12</f>
        <v>5.25</v>
      </c>
      <c r="L290" s="56">
        <f>G290*K290</f>
        <v>0</v>
      </c>
    </row>
    <row r="291" spans="1:12" ht="12">
      <c r="A291" s="73"/>
      <c r="B291" s="73"/>
      <c r="C291" s="73"/>
      <c r="D291" s="73"/>
      <c r="E291" s="73"/>
      <c r="F291" s="53" t="s">
        <v>7</v>
      </c>
      <c r="G291" s="2"/>
      <c r="H291" s="54">
        <f>(21.4)/12</f>
        <v>1.7833333333333332</v>
      </c>
      <c r="I291" s="54">
        <f>ROUND(G291*H291*20,0)/20</f>
        <v>0</v>
      </c>
      <c r="J291" s="55"/>
      <c r="K291" s="56">
        <f>52.6/12</f>
        <v>4.383333333333334</v>
      </c>
      <c r="L291" s="56">
        <f>G291*K291</f>
        <v>0</v>
      </c>
    </row>
    <row r="292" spans="1:12" ht="12.75">
      <c r="A292" s="74"/>
      <c r="B292" s="74"/>
      <c r="C292" s="74"/>
      <c r="D292" s="74"/>
      <c r="E292" s="74"/>
      <c r="F292" s="75" t="s">
        <v>0</v>
      </c>
      <c r="G292" s="75"/>
      <c r="H292" s="76"/>
      <c r="I292" s="57">
        <f>SUM(I289:I291)</f>
        <v>0</v>
      </c>
      <c r="J292" s="37"/>
      <c r="K292" s="58"/>
      <c r="L292" s="59">
        <f>SUM(L289:L291)</f>
        <v>0</v>
      </c>
    </row>
    <row r="293" spans="1:12" ht="12.75" customHeight="1">
      <c r="A293" s="72"/>
      <c r="B293" s="72"/>
      <c r="C293" s="72"/>
      <c r="D293" s="72"/>
      <c r="E293" s="72"/>
      <c r="F293" s="53" t="s">
        <v>25</v>
      </c>
      <c r="G293" s="2"/>
      <c r="H293" s="54">
        <f>(28.1)/12</f>
        <v>2.341666666666667</v>
      </c>
      <c r="I293" s="54">
        <f>ROUND(G293*H293*20,0)/20</f>
        <v>0</v>
      </c>
      <c r="J293" s="55"/>
      <c r="K293" s="56">
        <f>76.9/12</f>
        <v>6.408333333333334</v>
      </c>
      <c r="L293" s="56">
        <f>G293*K293</f>
        <v>0</v>
      </c>
    </row>
    <row r="294" spans="1:12" ht="12">
      <c r="A294" s="73"/>
      <c r="B294" s="73"/>
      <c r="C294" s="73"/>
      <c r="D294" s="73"/>
      <c r="E294" s="73"/>
      <c r="F294" s="53" t="s">
        <v>6</v>
      </c>
      <c r="G294" s="2"/>
      <c r="H294" s="54">
        <f>(33)/12</f>
        <v>2.75</v>
      </c>
      <c r="I294" s="54">
        <f>ROUND(G294*H294*20,0)/20</f>
        <v>0</v>
      </c>
      <c r="J294" s="55"/>
      <c r="K294" s="56">
        <f>63/12</f>
        <v>5.25</v>
      </c>
      <c r="L294" s="56">
        <f>G294*K294</f>
        <v>0</v>
      </c>
    </row>
    <row r="295" spans="1:12" ht="12">
      <c r="A295" s="73"/>
      <c r="B295" s="73"/>
      <c r="C295" s="73"/>
      <c r="D295" s="73"/>
      <c r="E295" s="73"/>
      <c r="F295" s="53" t="s">
        <v>7</v>
      </c>
      <c r="G295" s="2"/>
      <c r="H295" s="54">
        <f>(21.4)/12</f>
        <v>1.7833333333333332</v>
      </c>
      <c r="I295" s="54">
        <f>ROUND(G295*H295*20,0)/20</f>
        <v>0</v>
      </c>
      <c r="J295" s="55"/>
      <c r="K295" s="56">
        <f>52.6/12</f>
        <v>4.383333333333334</v>
      </c>
      <c r="L295" s="56">
        <f>G295*K295</f>
        <v>0</v>
      </c>
    </row>
    <row r="296" spans="1:12" ht="12.75">
      <c r="A296" s="74"/>
      <c r="B296" s="74"/>
      <c r="C296" s="74"/>
      <c r="D296" s="74"/>
      <c r="E296" s="74"/>
      <c r="F296" s="75" t="s">
        <v>0</v>
      </c>
      <c r="G296" s="75"/>
      <c r="H296" s="76"/>
      <c r="I296" s="57">
        <f>SUM(I293:I295)</f>
        <v>0</v>
      </c>
      <c r="J296" s="37"/>
      <c r="K296" s="58"/>
      <c r="L296" s="59">
        <f>SUM(L293:L295)</f>
        <v>0</v>
      </c>
    </row>
    <row r="297" spans="1:12" ht="12.75" customHeight="1">
      <c r="A297" s="72"/>
      <c r="B297" s="72"/>
      <c r="C297" s="72"/>
      <c r="D297" s="72"/>
      <c r="E297" s="72"/>
      <c r="F297" s="53" t="s">
        <v>25</v>
      </c>
      <c r="G297" s="2"/>
      <c r="H297" s="54">
        <f>(28.1)/12</f>
        <v>2.341666666666667</v>
      </c>
      <c r="I297" s="54">
        <f>ROUND(G297*H297*20,0)/20</f>
        <v>0</v>
      </c>
      <c r="J297" s="55"/>
      <c r="K297" s="56">
        <f>76.9/12</f>
        <v>6.408333333333334</v>
      </c>
      <c r="L297" s="56">
        <f>G297*K297</f>
        <v>0</v>
      </c>
    </row>
    <row r="298" spans="1:12" ht="12">
      <c r="A298" s="73"/>
      <c r="B298" s="73"/>
      <c r="C298" s="73"/>
      <c r="D298" s="73"/>
      <c r="E298" s="73"/>
      <c r="F298" s="53" t="s">
        <v>6</v>
      </c>
      <c r="G298" s="2"/>
      <c r="H298" s="54">
        <f>(33)/12</f>
        <v>2.75</v>
      </c>
      <c r="I298" s="54">
        <f>ROUND(G298*H298*20,0)/20</f>
        <v>0</v>
      </c>
      <c r="J298" s="55"/>
      <c r="K298" s="56">
        <f>63/12</f>
        <v>5.25</v>
      </c>
      <c r="L298" s="56">
        <f>G298*K298</f>
        <v>0</v>
      </c>
    </row>
    <row r="299" spans="1:12" ht="12">
      <c r="A299" s="73"/>
      <c r="B299" s="73"/>
      <c r="C299" s="73"/>
      <c r="D299" s="73"/>
      <c r="E299" s="73"/>
      <c r="F299" s="53" t="s">
        <v>7</v>
      </c>
      <c r="G299" s="2"/>
      <c r="H299" s="54">
        <f>(21.4)/12</f>
        <v>1.7833333333333332</v>
      </c>
      <c r="I299" s="54">
        <f>ROUND(G299*H299*20,0)/20</f>
        <v>0</v>
      </c>
      <c r="J299" s="55"/>
      <c r="K299" s="56">
        <f>52.6/12</f>
        <v>4.383333333333334</v>
      </c>
      <c r="L299" s="56">
        <f>G299*K299</f>
        <v>0</v>
      </c>
    </row>
    <row r="300" spans="1:12" ht="12.75">
      <c r="A300" s="74"/>
      <c r="B300" s="74"/>
      <c r="C300" s="74"/>
      <c r="D300" s="74"/>
      <c r="E300" s="74"/>
      <c r="F300" s="75" t="s">
        <v>0</v>
      </c>
      <c r="G300" s="75"/>
      <c r="H300" s="76"/>
      <c r="I300" s="57">
        <f>SUM(I297:I299)</f>
        <v>0</v>
      </c>
      <c r="J300" s="37"/>
      <c r="K300" s="58"/>
      <c r="L300" s="59">
        <f>SUM(L297:L299)</f>
        <v>0</v>
      </c>
    </row>
    <row r="301" spans="1:12" ht="12.75" customHeight="1">
      <c r="A301" s="72"/>
      <c r="B301" s="72"/>
      <c r="C301" s="72"/>
      <c r="D301" s="72"/>
      <c r="E301" s="72"/>
      <c r="F301" s="53" t="s">
        <v>25</v>
      </c>
      <c r="G301" s="2"/>
      <c r="H301" s="54">
        <f>(28.1)/12</f>
        <v>2.341666666666667</v>
      </c>
      <c r="I301" s="54">
        <f>ROUND(G301*H301*20,0)/20</f>
        <v>0</v>
      </c>
      <c r="J301" s="55"/>
      <c r="K301" s="56">
        <f>76.9/12</f>
        <v>6.408333333333334</v>
      </c>
      <c r="L301" s="56">
        <f>G301*K301</f>
        <v>0</v>
      </c>
    </row>
    <row r="302" spans="1:12" ht="12">
      <c r="A302" s="73"/>
      <c r="B302" s="73"/>
      <c r="C302" s="73"/>
      <c r="D302" s="73"/>
      <c r="E302" s="73"/>
      <c r="F302" s="53" t="s">
        <v>6</v>
      </c>
      <c r="G302" s="2"/>
      <c r="H302" s="54">
        <f>(33)/12</f>
        <v>2.75</v>
      </c>
      <c r="I302" s="54">
        <f>ROUND(G302*H302*20,0)/20</f>
        <v>0</v>
      </c>
      <c r="J302" s="55"/>
      <c r="K302" s="56">
        <f>63/12</f>
        <v>5.25</v>
      </c>
      <c r="L302" s="56">
        <f>G302*K302</f>
        <v>0</v>
      </c>
    </row>
    <row r="303" spans="1:12" ht="12">
      <c r="A303" s="73"/>
      <c r="B303" s="73"/>
      <c r="C303" s="73"/>
      <c r="D303" s="73"/>
      <c r="E303" s="73"/>
      <c r="F303" s="53" t="s">
        <v>7</v>
      </c>
      <c r="G303" s="2"/>
      <c r="H303" s="54">
        <f>(21.4)/12</f>
        <v>1.7833333333333332</v>
      </c>
      <c r="I303" s="54">
        <f>ROUND(G303*H303*20,0)/20</f>
        <v>0</v>
      </c>
      <c r="J303" s="55"/>
      <c r="K303" s="56">
        <f>52.6/12</f>
        <v>4.383333333333334</v>
      </c>
      <c r="L303" s="56">
        <f>G303*K303</f>
        <v>0</v>
      </c>
    </row>
    <row r="304" spans="1:12" ht="12.75">
      <c r="A304" s="74"/>
      <c r="B304" s="74"/>
      <c r="C304" s="74"/>
      <c r="D304" s="74"/>
      <c r="E304" s="74"/>
      <c r="F304" s="75" t="s">
        <v>0</v>
      </c>
      <c r="G304" s="75"/>
      <c r="H304" s="76"/>
      <c r="I304" s="57">
        <f>SUM(I301:I303)</f>
        <v>0</v>
      </c>
      <c r="J304" s="37"/>
      <c r="K304" s="58"/>
      <c r="L304" s="59">
        <f>SUM(L301:L303)</f>
        <v>0</v>
      </c>
    </row>
    <row r="305" spans="1:12" ht="12.75" customHeight="1">
      <c r="A305" s="72"/>
      <c r="B305" s="72"/>
      <c r="C305" s="72"/>
      <c r="D305" s="72"/>
      <c r="E305" s="72"/>
      <c r="F305" s="53" t="s">
        <v>25</v>
      </c>
      <c r="G305" s="2"/>
      <c r="H305" s="54">
        <f>(28.1)/12</f>
        <v>2.341666666666667</v>
      </c>
      <c r="I305" s="54">
        <f>ROUND(G305*H305*20,0)/20</f>
        <v>0</v>
      </c>
      <c r="J305" s="55"/>
      <c r="K305" s="56">
        <f>76.9/12</f>
        <v>6.408333333333334</v>
      </c>
      <c r="L305" s="56">
        <f>G305*K305</f>
        <v>0</v>
      </c>
    </row>
    <row r="306" spans="1:12" ht="12">
      <c r="A306" s="73"/>
      <c r="B306" s="73"/>
      <c r="C306" s="73"/>
      <c r="D306" s="73"/>
      <c r="E306" s="73"/>
      <c r="F306" s="53" t="s">
        <v>6</v>
      </c>
      <c r="G306" s="2"/>
      <c r="H306" s="54">
        <f>(33)/12</f>
        <v>2.75</v>
      </c>
      <c r="I306" s="54">
        <f>ROUND(G306*H306*20,0)/20</f>
        <v>0</v>
      </c>
      <c r="J306" s="55"/>
      <c r="K306" s="56">
        <f>63/12</f>
        <v>5.25</v>
      </c>
      <c r="L306" s="56">
        <f>G306*K306</f>
        <v>0</v>
      </c>
    </row>
    <row r="307" spans="1:12" ht="12">
      <c r="A307" s="73"/>
      <c r="B307" s="73"/>
      <c r="C307" s="73"/>
      <c r="D307" s="73"/>
      <c r="E307" s="73"/>
      <c r="F307" s="53" t="s">
        <v>7</v>
      </c>
      <c r="G307" s="2"/>
      <c r="H307" s="54">
        <f>(21.4)/12</f>
        <v>1.7833333333333332</v>
      </c>
      <c r="I307" s="54">
        <f>ROUND(G307*H307*20,0)/20</f>
        <v>0</v>
      </c>
      <c r="J307" s="55"/>
      <c r="K307" s="56">
        <f>52.6/12</f>
        <v>4.383333333333334</v>
      </c>
      <c r="L307" s="56">
        <f>G307*K307</f>
        <v>0</v>
      </c>
    </row>
    <row r="308" spans="1:12" ht="12.75">
      <c r="A308" s="74"/>
      <c r="B308" s="74"/>
      <c r="C308" s="74"/>
      <c r="D308" s="74"/>
      <c r="E308" s="74"/>
      <c r="F308" s="75" t="s">
        <v>0</v>
      </c>
      <c r="G308" s="75"/>
      <c r="H308" s="76"/>
      <c r="I308" s="57">
        <f>SUM(I305:I307)</f>
        <v>0</v>
      </c>
      <c r="J308" s="37"/>
      <c r="K308" s="58"/>
      <c r="L308" s="59">
        <f>SUM(L305:L307)</f>
        <v>0</v>
      </c>
    </row>
    <row r="309" spans="1:12" ht="12.75" customHeight="1">
      <c r="A309" s="72"/>
      <c r="B309" s="72"/>
      <c r="C309" s="72"/>
      <c r="D309" s="72"/>
      <c r="E309" s="72"/>
      <c r="F309" s="53" t="s">
        <v>25</v>
      </c>
      <c r="G309" s="2"/>
      <c r="H309" s="54">
        <f>(28.1)/12</f>
        <v>2.341666666666667</v>
      </c>
      <c r="I309" s="54">
        <f>ROUND(G309*H309*20,0)/20</f>
        <v>0</v>
      </c>
      <c r="J309" s="55"/>
      <c r="K309" s="56">
        <f>76.9/12</f>
        <v>6.408333333333334</v>
      </c>
      <c r="L309" s="56">
        <f>G309*K309</f>
        <v>0</v>
      </c>
    </row>
    <row r="310" spans="1:12" ht="12">
      <c r="A310" s="73"/>
      <c r="B310" s="73"/>
      <c r="C310" s="73"/>
      <c r="D310" s="73"/>
      <c r="E310" s="73"/>
      <c r="F310" s="53" t="s">
        <v>6</v>
      </c>
      <c r="G310" s="2"/>
      <c r="H310" s="54">
        <f>(33)/12</f>
        <v>2.75</v>
      </c>
      <c r="I310" s="54">
        <f>ROUND(G310*H310*20,0)/20</f>
        <v>0</v>
      </c>
      <c r="J310" s="55"/>
      <c r="K310" s="56">
        <f>63/12</f>
        <v>5.25</v>
      </c>
      <c r="L310" s="56">
        <f>G310*K310</f>
        <v>0</v>
      </c>
    </row>
    <row r="311" spans="1:12" ht="12">
      <c r="A311" s="73"/>
      <c r="B311" s="73"/>
      <c r="C311" s="73"/>
      <c r="D311" s="73"/>
      <c r="E311" s="73"/>
      <c r="F311" s="53" t="s">
        <v>7</v>
      </c>
      <c r="G311" s="2"/>
      <c r="H311" s="54">
        <f>(21.4)/12</f>
        <v>1.7833333333333332</v>
      </c>
      <c r="I311" s="54">
        <f>ROUND(G311*H311*20,0)/20</f>
        <v>0</v>
      </c>
      <c r="J311" s="55"/>
      <c r="K311" s="56">
        <f>52.6/12</f>
        <v>4.383333333333334</v>
      </c>
      <c r="L311" s="56">
        <f>G311*K311</f>
        <v>0</v>
      </c>
    </row>
    <row r="312" spans="1:12" ht="12.75">
      <c r="A312" s="74"/>
      <c r="B312" s="74"/>
      <c r="C312" s="74"/>
      <c r="D312" s="74"/>
      <c r="E312" s="74"/>
      <c r="F312" s="75" t="s">
        <v>0</v>
      </c>
      <c r="G312" s="75"/>
      <c r="H312" s="76"/>
      <c r="I312" s="57">
        <f>SUM(I309:I311)</f>
        <v>0</v>
      </c>
      <c r="J312" s="37"/>
      <c r="K312" s="58"/>
      <c r="L312" s="59">
        <f>SUM(L309:L311)</f>
        <v>0</v>
      </c>
    </row>
    <row r="313" spans="1:12" ht="12.75" customHeight="1">
      <c r="A313" s="72"/>
      <c r="B313" s="72"/>
      <c r="C313" s="72"/>
      <c r="D313" s="72"/>
      <c r="E313" s="72"/>
      <c r="F313" s="53" t="s">
        <v>25</v>
      </c>
      <c r="G313" s="2"/>
      <c r="H313" s="54">
        <f>(28.1)/12</f>
        <v>2.341666666666667</v>
      </c>
      <c r="I313" s="54">
        <f>ROUND(G313*H313*20,0)/20</f>
        <v>0</v>
      </c>
      <c r="J313" s="55"/>
      <c r="K313" s="56">
        <f>76.9/12</f>
        <v>6.408333333333334</v>
      </c>
      <c r="L313" s="56">
        <f>G313*K313</f>
        <v>0</v>
      </c>
    </row>
    <row r="314" spans="1:12" ht="12">
      <c r="A314" s="73"/>
      <c r="B314" s="73"/>
      <c r="C314" s="73"/>
      <c r="D314" s="73"/>
      <c r="E314" s="73"/>
      <c r="F314" s="53" t="s">
        <v>6</v>
      </c>
      <c r="G314" s="2"/>
      <c r="H314" s="54">
        <f>(33)/12</f>
        <v>2.75</v>
      </c>
      <c r="I314" s="54">
        <f>ROUND(G314*H314*20,0)/20</f>
        <v>0</v>
      </c>
      <c r="J314" s="55"/>
      <c r="K314" s="56">
        <f>63/12</f>
        <v>5.25</v>
      </c>
      <c r="L314" s="56">
        <f>G314*K314</f>
        <v>0</v>
      </c>
    </row>
    <row r="315" spans="1:12" ht="12">
      <c r="A315" s="73"/>
      <c r="B315" s="73"/>
      <c r="C315" s="73"/>
      <c r="D315" s="73"/>
      <c r="E315" s="73"/>
      <c r="F315" s="53" t="s">
        <v>7</v>
      </c>
      <c r="G315" s="2"/>
      <c r="H315" s="54">
        <f>(21.4)/12</f>
        <v>1.7833333333333332</v>
      </c>
      <c r="I315" s="54">
        <f>ROUND(G315*H315*20,0)/20</f>
        <v>0</v>
      </c>
      <c r="J315" s="55"/>
      <c r="K315" s="56">
        <f>52.6/12</f>
        <v>4.383333333333334</v>
      </c>
      <c r="L315" s="56">
        <f>G315*K315</f>
        <v>0</v>
      </c>
    </row>
    <row r="316" spans="1:12" ht="12.75">
      <c r="A316" s="74"/>
      <c r="B316" s="74"/>
      <c r="C316" s="74"/>
      <c r="D316" s="74"/>
      <c r="E316" s="74"/>
      <c r="F316" s="75" t="s">
        <v>0</v>
      </c>
      <c r="G316" s="75"/>
      <c r="H316" s="76"/>
      <c r="I316" s="57">
        <f>SUM(I313:I315)</f>
        <v>0</v>
      </c>
      <c r="J316" s="37"/>
      <c r="K316" s="58"/>
      <c r="L316" s="59">
        <f>SUM(L313:L315)</f>
        <v>0</v>
      </c>
    </row>
    <row r="317" spans="1:12" ht="12.75" customHeight="1">
      <c r="A317" s="72"/>
      <c r="B317" s="72"/>
      <c r="C317" s="72"/>
      <c r="D317" s="72"/>
      <c r="E317" s="72"/>
      <c r="F317" s="53" t="s">
        <v>25</v>
      </c>
      <c r="G317" s="2"/>
      <c r="H317" s="54">
        <f>(28.1)/12</f>
        <v>2.341666666666667</v>
      </c>
      <c r="I317" s="54">
        <f>ROUND(G317*H317*20,0)/20</f>
        <v>0</v>
      </c>
      <c r="J317" s="55"/>
      <c r="K317" s="56">
        <f>76.9/12</f>
        <v>6.408333333333334</v>
      </c>
      <c r="L317" s="56">
        <f>G317*K317</f>
        <v>0</v>
      </c>
    </row>
    <row r="318" spans="1:12" ht="12">
      <c r="A318" s="73"/>
      <c r="B318" s="73"/>
      <c r="C318" s="73"/>
      <c r="D318" s="73"/>
      <c r="E318" s="73"/>
      <c r="F318" s="53" t="s">
        <v>6</v>
      </c>
      <c r="G318" s="2"/>
      <c r="H318" s="54">
        <f>(33)/12</f>
        <v>2.75</v>
      </c>
      <c r="I318" s="54">
        <f>ROUND(G318*H318*20,0)/20</f>
        <v>0</v>
      </c>
      <c r="J318" s="55"/>
      <c r="K318" s="56">
        <f>63/12</f>
        <v>5.25</v>
      </c>
      <c r="L318" s="56">
        <f>G318*K318</f>
        <v>0</v>
      </c>
    </row>
    <row r="319" spans="1:12" ht="12">
      <c r="A319" s="73"/>
      <c r="B319" s="73"/>
      <c r="C319" s="73"/>
      <c r="D319" s="73"/>
      <c r="E319" s="73"/>
      <c r="F319" s="53" t="s">
        <v>7</v>
      </c>
      <c r="G319" s="2"/>
      <c r="H319" s="54">
        <f>(21.4)/12</f>
        <v>1.7833333333333332</v>
      </c>
      <c r="I319" s="54">
        <f>ROUND(G319*H319*20,0)/20</f>
        <v>0</v>
      </c>
      <c r="J319" s="55"/>
      <c r="K319" s="56">
        <f>52.6/12</f>
        <v>4.383333333333334</v>
      </c>
      <c r="L319" s="56">
        <f>G319*K319</f>
        <v>0</v>
      </c>
    </row>
    <row r="320" spans="1:12" ht="12.75">
      <c r="A320" s="74"/>
      <c r="B320" s="74"/>
      <c r="C320" s="74"/>
      <c r="D320" s="74"/>
      <c r="E320" s="74"/>
      <c r="F320" s="75" t="s">
        <v>0</v>
      </c>
      <c r="G320" s="75"/>
      <c r="H320" s="76"/>
      <c r="I320" s="57">
        <f>SUM(I317:I319)</f>
        <v>0</v>
      </c>
      <c r="J320" s="37"/>
      <c r="K320" s="58"/>
      <c r="L320" s="59">
        <f>SUM(L317:L319)</f>
        <v>0</v>
      </c>
    </row>
    <row r="321" spans="1:12" ht="12.75" customHeight="1">
      <c r="A321" s="72"/>
      <c r="B321" s="72"/>
      <c r="C321" s="72"/>
      <c r="D321" s="72"/>
      <c r="E321" s="72"/>
      <c r="F321" s="53" t="s">
        <v>25</v>
      </c>
      <c r="G321" s="2"/>
      <c r="H321" s="54">
        <f>(28.1)/12</f>
        <v>2.341666666666667</v>
      </c>
      <c r="I321" s="54">
        <f>ROUND(G321*H321*20,0)/20</f>
        <v>0</v>
      </c>
      <c r="J321" s="55"/>
      <c r="K321" s="56">
        <f>76.9/12</f>
        <v>6.408333333333334</v>
      </c>
      <c r="L321" s="56">
        <f>G321*K321</f>
        <v>0</v>
      </c>
    </row>
    <row r="322" spans="1:12" ht="12">
      <c r="A322" s="73"/>
      <c r="B322" s="73"/>
      <c r="C322" s="73"/>
      <c r="D322" s="73"/>
      <c r="E322" s="73"/>
      <c r="F322" s="53" t="s">
        <v>6</v>
      </c>
      <c r="G322" s="2"/>
      <c r="H322" s="54">
        <f>(33)/12</f>
        <v>2.75</v>
      </c>
      <c r="I322" s="54">
        <f>ROUND(G322*H322*20,0)/20</f>
        <v>0</v>
      </c>
      <c r="J322" s="55"/>
      <c r="K322" s="56">
        <f>63/12</f>
        <v>5.25</v>
      </c>
      <c r="L322" s="56">
        <f>G322*K322</f>
        <v>0</v>
      </c>
    </row>
    <row r="323" spans="1:12" ht="12">
      <c r="A323" s="73"/>
      <c r="B323" s="73"/>
      <c r="C323" s="73"/>
      <c r="D323" s="73"/>
      <c r="E323" s="73"/>
      <c r="F323" s="53" t="s">
        <v>7</v>
      </c>
      <c r="G323" s="2"/>
      <c r="H323" s="54">
        <f>(21.4)/12</f>
        <v>1.7833333333333332</v>
      </c>
      <c r="I323" s="54">
        <f>ROUND(G323*H323*20,0)/20</f>
        <v>0</v>
      </c>
      <c r="J323" s="55"/>
      <c r="K323" s="56">
        <f>52.6/12</f>
        <v>4.383333333333334</v>
      </c>
      <c r="L323" s="56">
        <f>G323*K323</f>
        <v>0</v>
      </c>
    </row>
    <row r="324" spans="1:12" ht="12.75">
      <c r="A324" s="74"/>
      <c r="B324" s="74"/>
      <c r="C324" s="74"/>
      <c r="D324" s="74"/>
      <c r="E324" s="74"/>
      <c r="F324" s="75" t="s">
        <v>0</v>
      </c>
      <c r="G324" s="75"/>
      <c r="H324" s="76"/>
      <c r="I324" s="57">
        <f>SUM(I321:I323)</f>
        <v>0</v>
      </c>
      <c r="J324" s="37"/>
      <c r="K324" s="58"/>
      <c r="L324" s="59">
        <f>SUM(L321:L323)</f>
        <v>0</v>
      </c>
    </row>
    <row r="325" spans="1:12" ht="12.75" customHeight="1">
      <c r="A325" s="72"/>
      <c r="B325" s="72"/>
      <c r="C325" s="72"/>
      <c r="D325" s="72"/>
      <c r="E325" s="72"/>
      <c r="F325" s="53" t="s">
        <v>25</v>
      </c>
      <c r="G325" s="2"/>
      <c r="H325" s="54">
        <f>(28.1)/12</f>
        <v>2.341666666666667</v>
      </c>
      <c r="I325" s="54">
        <f>ROUND(G325*H325*20,0)/20</f>
        <v>0</v>
      </c>
      <c r="J325" s="55"/>
      <c r="K325" s="56">
        <f>76.9/12</f>
        <v>6.408333333333334</v>
      </c>
      <c r="L325" s="56">
        <f>G325*K325</f>
        <v>0</v>
      </c>
    </row>
    <row r="326" spans="1:12" ht="12">
      <c r="A326" s="73"/>
      <c r="B326" s="73"/>
      <c r="C326" s="73"/>
      <c r="D326" s="73"/>
      <c r="E326" s="73"/>
      <c r="F326" s="53" t="s">
        <v>6</v>
      </c>
      <c r="G326" s="2"/>
      <c r="H326" s="54">
        <f>(33)/12</f>
        <v>2.75</v>
      </c>
      <c r="I326" s="54">
        <f>ROUND(G326*H326*20,0)/20</f>
        <v>0</v>
      </c>
      <c r="J326" s="55"/>
      <c r="K326" s="56">
        <f>63/12</f>
        <v>5.25</v>
      </c>
      <c r="L326" s="56">
        <f>G326*K326</f>
        <v>0</v>
      </c>
    </row>
    <row r="327" spans="1:12" ht="12">
      <c r="A327" s="73"/>
      <c r="B327" s="73"/>
      <c r="C327" s="73"/>
      <c r="D327" s="73"/>
      <c r="E327" s="73"/>
      <c r="F327" s="53" t="s">
        <v>7</v>
      </c>
      <c r="G327" s="2"/>
      <c r="H327" s="54">
        <f>(21.4)/12</f>
        <v>1.7833333333333332</v>
      </c>
      <c r="I327" s="54">
        <f>ROUND(G327*H327*20,0)/20</f>
        <v>0</v>
      </c>
      <c r="J327" s="55"/>
      <c r="K327" s="56">
        <f>52.6/12</f>
        <v>4.383333333333334</v>
      </c>
      <c r="L327" s="56">
        <f>G327*K327</f>
        <v>0</v>
      </c>
    </row>
    <row r="328" spans="1:12" ht="12.75">
      <c r="A328" s="74"/>
      <c r="B328" s="74"/>
      <c r="C328" s="74"/>
      <c r="D328" s="74"/>
      <c r="E328" s="74"/>
      <c r="F328" s="75" t="s">
        <v>0</v>
      </c>
      <c r="G328" s="75"/>
      <c r="H328" s="76"/>
      <c r="I328" s="57">
        <f>SUM(I325:I327)</f>
        <v>0</v>
      </c>
      <c r="J328" s="37"/>
      <c r="K328" s="58"/>
      <c r="L328" s="59">
        <f>SUM(L325:L327)</f>
        <v>0</v>
      </c>
    </row>
    <row r="329" spans="1:12" ht="12.75" customHeight="1">
      <c r="A329" s="72"/>
      <c r="B329" s="72"/>
      <c r="C329" s="72"/>
      <c r="D329" s="72"/>
      <c r="E329" s="72"/>
      <c r="F329" s="53" t="s">
        <v>25</v>
      </c>
      <c r="G329" s="2"/>
      <c r="H329" s="54">
        <f>(28.1)/12</f>
        <v>2.341666666666667</v>
      </c>
      <c r="I329" s="54">
        <f>ROUND(G329*H329*20,0)/20</f>
        <v>0</v>
      </c>
      <c r="J329" s="55"/>
      <c r="K329" s="56">
        <f>76.9/12</f>
        <v>6.408333333333334</v>
      </c>
      <c r="L329" s="56">
        <f>G329*K329</f>
        <v>0</v>
      </c>
    </row>
    <row r="330" spans="1:12" ht="12">
      <c r="A330" s="73"/>
      <c r="B330" s="73"/>
      <c r="C330" s="73"/>
      <c r="D330" s="73"/>
      <c r="E330" s="73"/>
      <c r="F330" s="53" t="s">
        <v>6</v>
      </c>
      <c r="G330" s="2"/>
      <c r="H330" s="54">
        <f>(33)/12</f>
        <v>2.75</v>
      </c>
      <c r="I330" s="54">
        <f>ROUND(G330*H330*20,0)/20</f>
        <v>0</v>
      </c>
      <c r="J330" s="55"/>
      <c r="K330" s="56">
        <f>63/12</f>
        <v>5.25</v>
      </c>
      <c r="L330" s="56">
        <f>G330*K330</f>
        <v>0</v>
      </c>
    </row>
    <row r="331" spans="1:12" ht="12">
      <c r="A331" s="73"/>
      <c r="B331" s="73"/>
      <c r="C331" s="73"/>
      <c r="D331" s="73"/>
      <c r="E331" s="73"/>
      <c r="F331" s="53" t="s">
        <v>7</v>
      </c>
      <c r="G331" s="2"/>
      <c r="H331" s="54">
        <f>(21.4)/12</f>
        <v>1.7833333333333332</v>
      </c>
      <c r="I331" s="54">
        <f>ROUND(G331*H331*20,0)/20</f>
        <v>0</v>
      </c>
      <c r="J331" s="55"/>
      <c r="K331" s="56">
        <f>52.6/12</f>
        <v>4.383333333333334</v>
      </c>
      <c r="L331" s="56">
        <f>G331*K331</f>
        <v>0</v>
      </c>
    </row>
    <row r="332" spans="1:12" ht="12.75">
      <c r="A332" s="74"/>
      <c r="B332" s="74"/>
      <c r="C332" s="74"/>
      <c r="D332" s="74"/>
      <c r="E332" s="74"/>
      <c r="F332" s="75" t="s">
        <v>0</v>
      </c>
      <c r="G332" s="75"/>
      <c r="H332" s="76"/>
      <c r="I332" s="57">
        <f>SUM(I329:I331)</f>
        <v>0</v>
      </c>
      <c r="J332" s="37"/>
      <c r="K332" s="58"/>
      <c r="L332" s="59">
        <f>SUM(L329:L331)</f>
        <v>0</v>
      </c>
    </row>
    <row r="333" spans="1:12" ht="12.75" customHeight="1">
      <c r="A333" s="72"/>
      <c r="B333" s="72"/>
      <c r="C333" s="72"/>
      <c r="D333" s="72"/>
      <c r="E333" s="72"/>
      <c r="F333" s="53" t="s">
        <v>25</v>
      </c>
      <c r="G333" s="2"/>
      <c r="H333" s="54">
        <f>(28.1)/12</f>
        <v>2.341666666666667</v>
      </c>
      <c r="I333" s="54">
        <f>ROUND(G333*H333*20,0)/20</f>
        <v>0</v>
      </c>
      <c r="J333" s="55"/>
      <c r="K333" s="56">
        <f>76.9/12</f>
        <v>6.408333333333334</v>
      </c>
      <c r="L333" s="56">
        <f>G333*K333</f>
        <v>0</v>
      </c>
    </row>
    <row r="334" spans="1:12" ht="12">
      <c r="A334" s="73"/>
      <c r="B334" s="73"/>
      <c r="C334" s="73"/>
      <c r="D334" s="73"/>
      <c r="E334" s="73"/>
      <c r="F334" s="53" t="s">
        <v>6</v>
      </c>
      <c r="G334" s="2"/>
      <c r="H334" s="54">
        <f>(33)/12</f>
        <v>2.75</v>
      </c>
      <c r="I334" s="54">
        <f>ROUND(G334*H334*20,0)/20</f>
        <v>0</v>
      </c>
      <c r="J334" s="55"/>
      <c r="K334" s="56">
        <f>63/12</f>
        <v>5.25</v>
      </c>
      <c r="L334" s="56">
        <f>G334*K334</f>
        <v>0</v>
      </c>
    </row>
    <row r="335" spans="1:12" ht="12">
      <c r="A335" s="73"/>
      <c r="B335" s="73"/>
      <c r="C335" s="73"/>
      <c r="D335" s="73"/>
      <c r="E335" s="73"/>
      <c r="F335" s="53" t="s">
        <v>7</v>
      </c>
      <c r="G335" s="2"/>
      <c r="H335" s="54">
        <f>(21.4)/12</f>
        <v>1.7833333333333332</v>
      </c>
      <c r="I335" s="54">
        <f>ROUND(G335*H335*20,0)/20</f>
        <v>0</v>
      </c>
      <c r="J335" s="55"/>
      <c r="K335" s="56">
        <f>52.6/12</f>
        <v>4.383333333333334</v>
      </c>
      <c r="L335" s="56">
        <f>G335*K335</f>
        <v>0</v>
      </c>
    </row>
    <row r="336" spans="1:12" ht="12.75">
      <c r="A336" s="74"/>
      <c r="B336" s="74"/>
      <c r="C336" s="74"/>
      <c r="D336" s="74"/>
      <c r="E336" s="74"/>
      <c r="F336" s="75" t="s">
        <v>0</v>
      </c>
      <c r="G336" s="75"/>
      <c r="H336" s="76"/>
      <c r="I336" s="57">
        <f>SUM(I333:I335)</f>
        <v>0</v>
      </c>
      <c r="J336" s="37"/>
      <c r="K336" s="58"/>
      <c r="L336" s="59">
        <f>SUM(L333:L335)</f>
        <v>0</v>
      </c>
    </row>
    <row r="337" spans="1:12" ht="12.75" customHeight="1">
      <c r="A337" s="72"/>
      <c r="B337" s="72"/>
      <c r="C337" s="72"/>
      <c r="D337" s="72"/>
      <c r="E337" s="72"/>
      <c r="F337" s="53" t="s">
        <v>25</v>
      </c>
      <c r="G337" s="2"/>
      <c r="H337" s="54">
        <f>(28.1)/12</f>
        <v>2.341666666666667</v>
      </c>
      <c r="I337" s="54">
        <f>ROUND(G337*H337*20,0)/20</f>
        <v>0</v>
      </c>
      <c r="J337" s="55"/>
      <c r="K337" s="56">
        <f>76.9/12</f>
        <v>6.408333333333334</v>
      </c>
      <c r="L337" s="56">
        <f>G337*K337</f>
        <v>0</v>
      </c>
    </row>
    <row r="338" spans="1:12" ht="12">
      <c r="A338" s="73"/>
      <c r="B338" s="73"/>
      <c r="C338" s="73"/>
      <c r="D338" s="73"/>
      <c r="E338" s="73"/>
      <c r="F338" s="53" t="s">
        <v>6</v>
      </c>
      <c r="G338" s="2"/>
      <c r="H338" s="54">
        <f>(33)/12</f>
        <v>2.75</v>
      </c>
      <c r="I338" s="54">
        <f>ROUND(G338*H338*20,0)/20</f>
        <v>0</v>
      </c>
      <c r="J338" s="55"/>
      <c r="K338" s="56">
        <f>63/12</f>
        <v>5.25</v>
      </c>
      <c r="L338" s="56">
        <f>G338*K338</f>
        <v>0</v>
      </c>
    </row>
    <row r="339" spans="1:12" ht="12">
      <c r="A339" s="73"/>
      <c r="B339" s="73"/>
      <c r="C339" s="73"/>
      <c r="D339" s="73"/>
      <c r="E339" s="73"/>
      <c r="F339" s="53" t="s">
        <v>7</v>
      </c>
      <c r="G339" s="2"/>
      <c r="H339" s="54">
        <f>(21.4)/12</f>
        <v>1.7833333333333332</v>
      </c>
      <c r="I339" s="54">
        <f>ROUND(G339*H339*20,0)/20</f>
        <v>0</v>
      </c>
      <c r="J339" s="55"/>
      <c r="K339" s="56">
        <f>52.6/12</f>
        <v>4.383333333333334</v>
      </c>
      <c r="L339" s="56">
        <f>G339*K339</f>
        <v>0</v>
      </c>
    </row>
    <row r="340" spans="1:12" ht="12.75">
      <c r="A340" s="74"/>
      <c r="B340" s="74"/>
      <c r="C340" s="74"/>
      <c r="D340" s="74"/>
      <c r="E340" s="74"/>
      <c r="F340" s="75" t="s">
        <v>0</v>
      </c>
      <c r="G340" s="75"/>
      <c r="H340" s="76"/>
      <c r="I340" s="57">
        <f>SUM(I337:I339)</f>
        <v>0</v>
      </c>
      <c r="J340" s="37"/>
      <c r="K340" s="58"/>
      <c r="L340" s="59">
        <f>SUM(L337:L339)</f>
        <v>0</v>
      </c>
    </row>
    <row r="341" spans="1:12" ht="12.75" customHeight="1">
      <c r="A341" s="72"/>
      <c r="B341" s="72"/>
      <c r="C341" s="72"/>
      <c r="D341" s="72"/>
      <c r="E341" s="72"/>
      <c r="F341" s="53" t="s">
        <v>25</v>
      </c>
      <c r="G341" s="2"/>
      <c r="H341" s="54">
        <f>(28.1)/12</f>
        <v>2.341666666666667</v>
      </c>
      <c r="I341" s="54">
        <f>ROUND(G341*H341*20,0)/20</f>
        <v>0</v>
      </c>
      <c r="J341" s="55"/>
      <c r="K341" s="56">
        <f>76.9/12</f>
        <v>6.408333333333334</v>
      </c>
      <c r="L341" s="56">
        <f>G341*K341</f>
        <v>0</v>
      </c>
    </row>
    <row r="342" spans="1:12" ht="12">
      <c r="A342" s="73"/>
      <c r="B342" s="73"/>
      <c r="C342" s="73"/>
      <c r="D342" s="73"/>
      <c r="E342" s="73"/>
      <c r="F342" s="53" t="s">
        <v>6</v>
      </c>
      <c r="G342" s="2"/>
      <c r="H342" s="54">
        <f>(33)/12</f>
        <v>2.75</v>
      </c>
      <c r="I342" s="54">
        <f>ROUND(G342*H342*20,0)/20</f>
        <v>0</v>
      </c>
      <c r="J342" s="55"/>
      <c r="K342" s="56">
        <f>63/12</f>
        <v>5.25</v>
      </c>
      <c r="L342" s="56">
        <f>G342*K342</f>
        <v>0</v>
      </c>
    </row>
    <row r="343" spans="1:12" ht="12">
      <c r="A343" s="73"/>
      <c r="B343" s="73"/>
      <c r="C343" s="73"/>
      <c r="D343" s="73"/>
      <c r="E343" s="73"/>
      <c r="F343" s="53" t="s">
        <v>7</v>
      </c>
      <c r="G343" s="2"/>
      <c r="H343" s="54">
        <f>(21.4)/12</f>
        <v>1.7833333333333332</v>
      </c>
      <c r="I343" s="54">
        <f>ROUND(G343*H343*20,0)/20</f>
        <v>0</v>
      </c>
      <c r="J343" s="55"/>
      <c r="K343" s="56">
        <f>52.6/12</f>
        <v>4.383333333333334</v>
      </c>
      <c r="L343" s="56">
        <f>G343*K343</f>
        <v>0</v>
      </c>
    </row>
    <row r="344" spans="1:12" ht="12.75">
      <c r="A344" s="74"/>
      <c r="B344" s="74"/>
      <c r="C344" s="74"/>
      <c r="D344" s="74"/>
      <c r="E344" s="74"/>
      <c r="F344" s="75" t="s">
        <v>0</v>
      </c>
      <c r="G344" s="75"/>
      <c r="H344" s="76"/>
      <c r="I344" s="57">
        <f>SUM(I341:I343)</f>
        <v>0</v>
      </c>
      <c r="J344" s="37"/>
      <c r="K344" s="58"/>
      <c r="L344" s="59">
        <f>SUM(L341:L343)</f>
        <v>0</v>
      </c>
    </row>
    <row r="345" spans="1:12" ht="12.75" customHeight="1">
      <c r="A345" s="72"/>
      <c r="B345" s="72"/>
      <c r="C345" s="72"/>
      <c r="D345" s="72"/>
      <c r="E345" s="72"/>
      <c r="F345" s="53" t="s">
        <v>25</v>
      </c>
      <c r="G345" s="2"/>
      <c r="H345" s="54">
        <f>(28.1)/12</f>
        <v>2.341666666666667</v>
      </c>
      <c r="I345" s="54">
        <f>ROUND(G345*H345*20,0)/20</f>
        <v>0</v>
      </c>
      <c r="J345" s="55"/>
      <c r="K345" s="56">
        <f>76.9/12</f>
        <v>6.408333333333334</v>
      </c>
      <c r="L345" s="56">
        <f>G345*K345</f>
        <v>0</v>
      </c>
    </row>
    <row r="346" spans="1:12" ht="12">
      <c r="A346" s="73"/>
      <c r="B346" s="73"/>
      <c r="C346" s="73"/>
      <c r="D346" s="73"/>
      <c r="E346" s="73"/>
      <c r="F346" s="53" t="s">
        <v>6</v>
      </c>
      <c r="G346" s="2"/>
      <c r="H346" s="54">
        <f>(33)/12</f>
        <v>2.75</v>
      </c>
      <c r="I346" s="54">
        <f>ROUND(G346*H346*20,0)/20</f>
        <v>0</v>
      </c>
      <c r="J346" s="55"/>
      <c r="K346" s="56">
        <f>63/12</f>
        <v>5.25</v>
      </c>
      <c r="L346" s="56">
        <f>G346*K346</f>
        <v>0</v>
      </c>
    </row>
    <row r="347" spans="1:12" ht="12">
      <c r="A347" s="73"/>
      <c r="B347" s="73"/>
      <c r="C347" s="73"/>
      <c r="D347" s="73"/>
      <c r="E347" s="73"/>
      <c r="F347" s="53" t="s">
        <v>7</v>
      </c>
      <c r="G347" s="2"/>
      <c r="H347" s="54">
        <f>(21.4)/12</f>
        <v>1.7833333333333332</v>
      </c>
      <c r="I347" s="54">
        <f>ROUND(G347*H347*20,0)/20</f>
        <v>0</v>
      </c>
      <c r="J347" s="55"/>
      <c r="K347" s="56">
        <f>52.6/12</f>
        <v>4.383333333333334</v>
      </c>
      <c r="L347" s="56">
        <f>G347*K347</f>
        <v>0</v>
      </c>
    </row>
    <row r="348" spans="1:12" ht="12.75">
      <c r="A348" s="74"/>
      <c r="B348" s="74"/>
      <c r="C348" s="74"/>
      <c r="D348" s="74"/>
      <c r="E348" s="74"/>
      <c r="F348" s="75" t="s">
        <v>0</v>
      </c>
      <c r="G348" s="75"/>
      <c r="H348" s="76"/>
      <c r="I348" s="57">
        <f>SUM(I345:I347)</f>
        <v>0</v>
      </c>
      <c r="J348" s="37"/>
      <c r="K348" s="58"/>
      <c r="L348" s="59">
        <f>SUM(L345:L347)</f>
        <v>0</v>
      </c>
    </row>
    <row r="349" spans="1:12" ht="12.75" customHeight="1">
      <c r="A349" s="72"/>
      <c r="B349" s="72"/>
      <c r="C349" s="72"/>
      <c r="D349" s="72"/>
      <c r="E349" s="72"/>
      <c r="F349" s="53" t="s">
        <v>25</v>
      </c>
      <c r="G349" s="2"/>
      <c r="H349" s="54">
        <f>(28.1)/12</f>
        <v>2.341666666666667</v>
      </c>
      <c r="I349" s="54">
        <f>ROUND(G349*H349*20,0)/20</f>
        <v>0</v>
      </c>
      <c r="J349" s="55"/>
      <c r="K349" s="56">
        <f>76.9/12</f>
        <v>6.408333333333334</v>
      </c>
      <c r="L349" s="56">
        <f>G349*K349</f>
        <v>0</v>
      </c>
    </row>
    <row r="350" spans="1:12" ht="12">
      <c r="A350" s="73"/>
      <c r="B350" s="73"/>
      <c r="C350" s="73"/>
      <c r="D350" s="73"/>
      <c r="E350" s="73"/>
      <c r="F350" s="53" t="s">
        <v>6</v>
      </c>
      <c r="G350" s="2"/>
      <c r="H350" s="54">
        <f>(33)/12</f>
        <v>2.75</v>
      </c>
      <c r="I350" s="54">
        <f>ROUND(G350*H350*20,0)/20</f>
        <v>0</v>
      </c>
      <c r="J350" s="55"/>
      <c r="K350" s="56">
        <f>63/12</f>
        <v>5.25</v>
      </c>
      <c r="L350" s="56">
        <f>G350*K350</f>
        <v>0</v>
      </c>
    </row>
    <row r="351" spans="1:12" ht="12">
      <c r="A351" s="73"/>
      <c r="B351" s="73"/>
      <c r="C351" s="73"/>
      <c r="D351" s="73"/>
      <c r="E351" s="73"/>
      <c r="F351" s="53" t="s">
        <v>7</v>
      </c>
      <c r="G351" s="2"/>
      <c r="H351" s="54">
        <f>(21.4)/12</f>
        <v>1.7833333333333332</v>
      </c>
      <c r="I351" s="54">
        <f>ROUND(G351*H351*20,0)/20</f>
        <v>0</v>
      </c>
      <c r="J351" s="55"/>
      <c r="K351" s="56">
        <f>52.6/12</f>
        <v>4.383333333333334</v>
      </c>
      <c r="L351" s="56">
        <f>G351*K351</f>
        <v>0</v>
      </c>
    </row>
    <row r="352" spans="1:12" ht="12.75">
      <c r="A352" s="74"/>
      <c r="B352" s="74"/>
      <c r="C352" s="74"/>
      <c r="D352" s="74"/>
      <c r="E352" s="74"/>
      <c r="F352" s="75" t="s">
        <v>0</v>
      </c>
      <c r="G352" s="75"/>
      <c r="H352" s="76"/>
      <c r="I352" s="57">
        <f>SUM(I349:I351)</f>
        <v>0</v>
      </c>
      <c r="J352" s="37"/>
      <c r="K352" s="58"/>
      <c r="L352" s="59">
        <f>SUM(L349:L351)</f>
        <v>0</v>
      </c>
    </row>
    <row r="353" spans="1:12" ht="12.75" customHeight="1">
      <c r="A353" s="72"/>
      <c r="B353" s="72"/>
      <c r="C353" s="72"/>
      <c r="D353" s="72"/>
      <c r="E353" s="72"/>
      <c r="F353" s="53" t="s">
        <v>25</v>
      </c>
      <c r="G353" s="2"/>
      <c r="H353" s="54">
        <f>(28.1)/12</f>
        <v>2.341666666666667</v>
      </c>
      <c r="I353" s="54">
        <f>ROUND(G353*H353*20,0)/20</f>
        <v>0</v>
      </c>
      <c r="J353" s="55"/>
      <c r="K353" s="56">
        <f>76.9/12</f>
        <v>6.408333333333334</v>
      </c>
      <c r="L353" s="56">
        <f>G353*K353</f>
        <v>0</v>
      </c>
    </row>
    <row r="354" spans="1:12" ht="12">
      <c r="A354" s="73"/>
      <c r="B354" s="73"/>
      <c r="C354" s="73"/>
      <c r="D354" s="73"/>
      <c r="E354" s="73"/>
      <c r="F354" s="53" t="s">
        <v>6</v>
      </c>
      <c r="G354" s="2"/>
      <c r="H354" s="54">
        <f>(33)/12</f>
        <v>2.75</v>
      </c>
      <c r="I354" s="54">
        <f>ROUND(G354*H354*20,0)/20</f>
        <v>0</v>
      </c>
      <c r="J354" s="55"/>
      <c r="K354" s="56">
        <f>63/12</f>
        <v>5.25</v>
      </c>
      <c r="L354" s="56">
        <f>G354*K354</f>
        <v>0</v>
      </c>
    </row>
    <row r="355" spans="1:12" ht="12">
      <c r="A355" s="73"/>
      <c r="B355" s="73"/>
      <c r="C355" s="73"/>
      <c r="D355" s="73"/>
      <c r="E355" s="73"/>
      <c r="F355" s="53" t="s">
        <v>7</v>
      </c>
      <c r="G355" s="2"/>
      <c r="H355" s="54">
        <f>(21.4)/12</f>
        <v>1.7833333333333332</v>
      </c>
      <c r="I355" s="54">
        <f>ROUND(G355*H355*20,0)/20</f>
        <v>0</v>
      </c>
      <c r="J355" s="55"/>
      <c r="K355" s="56">
        <f>52.6/12</f>
        <v>4.383333333333334</v>
      </c>
      <c r="L355" s="56">
        <f>G355*K355</f>
        <v>0</v>
      </c>
    </row>
    <row r="356" spans="1:12" ht="12.75">
      <c r="A356" s="74"/>
      <c r="B356" s="74"/>
      <c r="C356" s="74"/>
      <c r="D356" s="74"/>
      <c r="E356" s="74"/>
      <c r="F356" s="75" t="s">
        <v>0</v>
      </c>
      <c r="G356" s="75"/>
      <c r="H356" s="76"/>
      <c r="I356" s="57">
        <f>SUM(I353:I355)</f>
        <v>0</v>
      </c>
      <c r="J356" s="37"/>
      <c r="K356" s="58"/>
      <c r="L356" s="59">
        <f>SUM(L353:L355)</f>
        <v>0</v>
      </c>
    </row>
    <row r="357" spans="1:12" ht="12.75" customHeight="1">
      <c r="A357" s="72"/>
      <c r="B357" s="72"/>
      <c r="C357" s="72"/>
      <c r="D357" s="72"/>
      <c r="E357" s="72"/>
      <c r="F357" s="53" t="s">
        <v>25</v>
      </c>
      <c r="G357" s="2"/>
      <c r="H357" s="54">
        <f>(28.1)/12</f>
        <v>2.341666666666667</v>
      </c>
      <c r="I357" s="54">
        <f>ROUND(G357*H357*20,0)/20</f>
        <v>0</v>
      </c>
      <c r="J357" s="55"/>
      <c r="K357" s="56">
        <f>76.9/12</f>
        <v>6.408333333333334</v>
      </c>
      <c r="L357" s="56">
        <f>G357*K357</f>
        <v>0</v>
      </c>
    </row>
    <row r="358" spans="1:12" ht="12">
      <c r="A358" s="73"/>
      <c r="B358" s="73"/>
      <c r="C358" s="73"/>
      <c r="D358" s="73"/>
      <c r="E358" s="73"/>
      <c r="F358" s="53" t="s">
        <v>6</v>
      </c>
      <c r="G358" s="2"/>
      <c r="H358" s="54">
        <f>(33)/12</f>
        <v>2.75</v>
      </c>
      <c r="I358" s="54">
        <f>ROUND(G358*H358*20,0)/20</f>
        <v>0</v>
      </c>
      <c r="J358" s="55"/>
      <c r="K358" s="56">
        <f>63/12</f>
        <v>5.25</v>
      </c>
      <c r="L358" s="56">
        <f>G358*K358</f>
        <v>0</v>
      </c>
    </row>
    <row r="359" spans="1:12" ht="12">
      <c r="A359" s="73"/>
      <c r="B359" s="73"/>
      <c r="C359" s="73"/>
      <c r="D359" s="73"/>
      <c r="E359" s="73"/>
      <c r="F359" s="53" t="s">
        <v>7</v>
      </c>
      <c r="G359" s="2"/>
      <c r="H359" s="54">
        <f>(21.4)/12</f>
        <v>1.7833333333333332</v>
      </c>
      <c r="I359" s="54">
        <f>ROUND(G359*H359*20,0)/20</f>
        <v>0</v>
      </c>
      <c r="J359" s="55"/>
      <c r="K359" s="56">
        <f>52.6/12</f>
        <v>4.383333333333334</v>
      </c>
      <c r="L359" s="56">
        <f>G359*K359</f>
        <v>0</v>
      </c>
    </row>
    <row r="360" spans="1:12" ht="12.75">
      <c r="A360" s="74"/>
      <c r="B360" s="74"/>
      <c r="C360" s="74"/>
      <c r="D360" s="74"/>
      <c r="E360" s="74"/>
      <c r="F360" s="75" t="s">
        <v>0</v>
      </c>
      <c r="G360" s="75"/>
      <c r="H360" s="76"/>
      <c r="I360" s="57">
        <f>SUM(I357:I359)</f>
        <v>0</v>
      </c>
      <c r="J360" s="37"/>
      <c r="K360" s="58"/>
      <c r="L360" s="59">
        <f>SUM(L357:L359)</f>
        <v>0</v>
      </c>
    </row>
    <row r="361" spans="1:12" ht="12.75" customHeight="1">
      <c r="A361" s="72"/>
      <c r="B361" s="72"/>
      <c r="C361" s="72"/>
      <c r="D361" s="72"/>
      <c r="E361" s="72"/>
      <c r="F361" s="53" t="s">
        <v>25</v>
      </c>
      <c r="G361" s="2"/>
      <c r="H361" s="54">
        <f>(28.1)/12</f>
        <v>2.341666666666667</v>
      </c>
      <c r="I361" s="54">
        <f>ROUND(G361*H361*20,0)/20</f>
        <v>0</v>
      </c>
      <c r="J361" s="55"/>
      <c r="K361" s="56">
        <f>76.9/12</f>
        <v>6.408333333333334</v>
      </c>
      <c r="L361" s="56">
        <f>G361*K361</f>
        <v>0</v>
      </c>
    </row>
    <row r="362" spans="1:12" ht="12">
      <c r="A362" s="73"/>
      <c r="B362" s="73"/>
      <c r="C362" s="73"/>
      <c r="D362" s="73"/>
      <c r="E362" s="73"/>
      <c r="F362" s="53" t="s">
        <v>6</v>
      </c>
      <c r="G362" s="2"/>
      <c r="H362" s="54">
        <f>(33)/12</f>
        <v>2.75</v>
      </c>
      <c r="I362" s="54">
        <f>ROUND(G362*H362*20,0)/20</f>
        <v>0</v>
      </c>
      <c r="J362" s="55"/>
      <c r="K362" s="56">
        <f>63/12</f>
        <v>5.25</v>
      </c>
      <c r="L362" s="56">
        <f>G362*K362</f>
        <v>0</v>
      </c>
    </row>
    <row r="363" spans="1:12" ht="12">
      <c r="A363" s="73"/>
      <c r="B363" s="73"/>
      <c r="C363" s="73"/>
      <c r="D363" s="73"/>
      <c r="E363" s="73"/>
      <c r="F363" s="53" t="s">
        <v>7</v>
      </c>
      <c r="G363" s="2"/>
      <c r="H363" s="54">
        <f>(21.4)/12</f>
        <v>1.7833333333333332</v>
      </c>
      <c r="I363" s="54">
        <f>ROUND(G363*H363*20,0)/20</f>
        <v>0</v>
      </c>
      <c r="J363" s="55"/>
      <c r="K363" s="56">
        <f>52.6/12</f>
        <v>4.383333333333334</v>
      </c>
      <c r="L363" s="56">
        <f>G363*K363</f>
        <v>0</v>
      </c>
    </row>
    <row r="364" spans="1:12" ht="12.75">
      <c r="A364" s="74"/>
      <c r="B364" s="74"/>
      <c r="C364" s="74"/>
      <c r="D364" s="74"/>
      <c r="E364" s="74"/>
      <c r="F364" s="75" t="s">
        <v>0</v>
      </c>
      <c r="G364" s="75"/>
      <c r="H364" s="76"/>
      <c r="I364" s="57">
        <f>SUM(I361:I363)</f>
        <v>0</v>
      </c>
      <c r="J364" s="37"/>
      <c r="K364" s="58"/>
      <c r="L364" s="59">
        <f>SUM(L361:L363)</f>
        <v>0</v>
      </c>
    </row>
    <row r="365" spans="1:12" ht="12.75" customHeight="1">
      <c r="A365" s="72"/>
      <c r="B365" s="72"/>
      <c r="C365" s="72"/>
      <c r="D365" s="72"/>
      <c r="E365" s="72"/>
      <c r="F365" s="53" t="s">
        <v>25</v>
      </c>
      <c r="G365" s="2"/>
      <c r="H365" s="54">
        <f>(28.1)/12</f>
        <v>2.341666666666667</v>
      </c>
      <c r="I365" s="54">
        <f>ROUND(G365*H365*20,0)/20</f>
        <v>0</v>
      </c>
      <c r="J365" s="55"/>
      <c r="K365" s="56">
        <f>76.9/12</f>
        <v>6.408333333333334</v>
      </c>
      <c r="L365" s="56">
        <f>G365*K365</f>
        <v>0</v>
      </c>
    </row>
    <row r="366" spans="1:12" ht="12">
      <c r="A366" s="73"/>
      <c r="B366" s="73"/>
      <c r="C366" s="73"/>
      <c r="D366" s="73"/>
      <c r="E366" s="73"/>
      <c r="F366" s="53" t="s">
        <v>6</v>
      </c>
      <c r="G366" s="2"/>
      <c r="H366" s="54">
        <f>(33)/12</f>
        <v>2.75</v>
      </c>
      <c r="I366" s="54">
        <f>ROUND(G366*H366*20,0)/20</f>
        <v>0</v>
      </c>
      <c r="J366" s="55"/>
      <c r="K366" s="56">
        <f>63/12</f>
        <v>5.25</v>
      </c>
      <c r="L366" s="56">
        <f>G366*K366</f>
        <v>0</v>
      </c>
    </row>
    <row r="367" spans="1:12" ht="12">
      <c r="A367" s="73"/>
      <c r="B367" s="73"/>
      <c r="C367" s="73"/>
      <c r="D367" s="73"/>
      <c r="E367" s="73"/>
      <c r="F367" s="53" t="s">
        <v>7</v>
      </c>
      <c r="G367" s="2"/>
      <c r="H367" s="54">
        <f>(21.4)/12</f>
        <v>1.7833333333333332</v>
      </c>
      <c r="I367" s="54">
        <f>ROUND(G367*H367*20,0)/20</f>
        <v>0</v>
      </c>
      <c r="J367" s="55"/>
      <c r="K367" s="56">
        <f>52.6/12</f>
        <v>4.383333333333334</v>
      </c>
      <c r="L367" s="56">
        <f>G367*K367</f>
        <v>0</v>
      </c>
    </row>
    <row r="368" spans="1:12" ht="12.75">
      <c r="A368" s="74"/>
      <c r="B368" s="74"/>
      <c r="C368" s="74"/>
      <c r="D368" s="74"/>
      <c r="E368" s="74"/>
      <c r="F368" s="75" t="s">
        <v>0</v>
      </c>
      <c r="G368" s="75"/>
      <c r="H368" s="76"/>
      <c r="I368" s="57">
        <f>SUM(I365:I367)</f>
        <v>0</v>
      </c>
      <c r="J368" s="37"/>
      <c r="K368" s="58"/>
      <c r="L368" s="59">
        <f>SUM(L365:L367)</f>
        <v>0</v>
      </c>
    </row>
    <row r="369" spans="1:12" ht="12.75" customHeight="1">
      <c r="A369" s="72"/>
      <c r="B369" s="72"/>
      <c r="C369" s="72"/>
      <c r="D369" s="72"/>
      <c r="E369" s="72"/>
      <c r="F369" s="53" t="s">
        <v>25</v>
      </c>
      <c r="G369" s="2"/>
      <c r="H369" s="54">
        <f>(28.1)/12</f>
        <v>2.341666666666667</v>
      </c>
      <c r="I369" s="54">
        <f>ROUND(G369*H369*20,0)/20</f>
        <v>0</v>
      </c>
      <c r="J369" s="55"/>
      <c r="K369" s="56">
        <f>76.9/12</f>
        <v>6.408333333333334</v>
      </c>
      <c r="L369" s="56">
        <f>G369*K369</f>
        <v>0</v>
      </c>
    </row>
    <row r="370" spans="1:12" ht="12">
      <c r="A370" s="73"/>
      <c r="B370" s="73"/>
      <c r="C370" s="73"/>
      <c r="D370" s="73"/>
      <c r="E370" s="73"/>
      <c r="F370" s="53" t="s">
        <v>6</v>
      </c>
      <c r="G370" s="2"/>
      <c r="H370" s="54">
        <f>(33)/12</f>
        <v>2.75</v>
      </c>
      <c r="I370" s="54">
        <f>ROUND(G370*H370*20,0)/20</f>
        <v>0</v>
      </c>
      <c r="J370" s="55"/>
      <c r="K370" s="56">
        <f>63/12</f>
        <v>5.25</v>
      </c>
      <c r="L370" s="56">
        <f>G370*K370</f>
        <v>0</v>
      </c>
    </row>
    <row r="371" spans="1:12" ht="12">
      <c r="A371" s="73"/>
      <c r="B371" s="73"/>
      <c r="C371" s="73"/>
      <c r="D371" s="73"/>
      <c r="E371" s="73"/>
      <c r="F371" s="53" t="s">
        <v>7</v>
      </c>
      <c r="G371" s="2"/>
      <c r="H371" s="54">
        <f>(21.4)/12</f>
        <v>1.7833333333333332</v>
      </c>
      <c r="I371" s="54">
        <f>ROUND(G371*H371*20,0)/20</f>
        <v>0</v>
      </c>
      <c r="J371" s="55"/>
      <c r="K371" s="56">
        <f>52.6/12</f>
        <v>4.383333333333334</v>
      </c>
      <c r="L371" s="56">
        <f>G371*K371</f>
        <v>0</v>
      </c>
    </row>
    <row r="372" spans="1:12" ht="12.75">
      <c r="A372" s="74"/>
      <c r="B372" s="74"/>
      <c r="C372" s="74"/>
      <c r="D372" s="74"/>
      <c r="E372" s="74"/>
      <c r="F372" s="75" t="s">
        <v>0</v>
      </c>
      <c r="G372" s="75"/>
      <c r="H372" s="76"/>
      <c r="I372" s="57">
        <f>SUM(I369:I371)</f>
        <v>0</v>
      </c>
      <c r="J372" s="37"/>
      <c r="K372" s="58"/>
      <c r="L372" s="59">
        <f>SUM(L369:L371)</f>
        <v>0</v>
      </c>
    </row>
    <row r="373" spans="1:12" ht="12.75" customHeight="1">
      <c r="A373" s="72"/>
      <c r="B373" s="72"/>
      <c r="C373" s="72"/>
      <c r="D373" s="72"/>
      <c r="E373" s="72"/>
      <c r="F373" s="53" t="s">
        <v>25</v>
      </c>
      <c r="G373" s="2"/>
      <c r="H373" s="54">
        <f>(28.1)/12</f>
        <v>2.341666666666667</v>
      </c>
      <c r="I373" s="54">
        <f>ROUND(G373*H373*20,0)/20</f>
        <v>0</v>
      </c>
      <c r="J373" s="55"/>
      <c r="K373" s="56">
        <f>76.9/12</f>
        <v>6.408333333333334</v>
      </c>
      <c r="L373" s="56">
        <f>G373*K373</f>
        <v>0</v>
      </c>
    </row>
    <row r="374" spans="1:12" ht="12">
      <c r="A374" s="73"/>
      <c r="B374" s="73"/>
      <c r="C374" s="73"/>
      <c r="D374" s="73"/>
      <c r="E374" s="73"/>
      <c r="F374" s="53" t="s">
        <v>6</v>
      </c>
      <c r="G374" s="2"/>
      <c r="H374" s="54">
        <f>(33)/12</f>
        <v>2.75</v>
      </c>
      <c r="I374" s="54">
        <f>ROUND(G374*H374*20,0)/20</f>
        <v>0</v>
      </c>
      <c r="J374" s="55"/>
      <c r="K374" s="56">
        <f>63/12</f>
        <v>5.25</v>
      </c>
      <c r="L374" s="56">
        <f>G374*K374</f>
        <v>0</v>
      </c>
    </row>
    <row r="375" spans="1:12" ht="12">
      <c r="A375" s="73"/>
      <c r="B375" s="73"/>
      <c r="C375" s="73"/>
      <c r="D375" s="73"/>
      <c r="E375" s="73"/>
      <c r="F375" s="53" t="s">
        <v>7</v>
      </c>
      <c r="G375" s="2"/>
      <c r="H375" s="54">
        <f>(21.4)/12</f>
        <v>1.7833333333333332</v>
      </c>
      <c r="I375" s="54">
        <f>ROUND(G375*H375*20,0)/20</f>
        <v>0</v>
      </c>
      <c r="J375" s="55"/>
      <c r="K375" s="56">
        <f>52.6/12</f>
        <v>4.383333333333334</v>
      </c>
      <c r="L375" s="56">
        <f>G375*K375</f>
        <v>0</v>
      </c>
    </row>
    <row r="376" spans="1:12" ht="12.75">
      <c r="A376" s="74"/>
      <c r="B376" s="74"/>
      <c r="C376" s="74"/>
      <c r="D376" s="74"/>
      <c r="E376" s="74"/>
      <c r="F376" s="75" t="s">
        <v>0</v>
      </c>
      <c r="G376" s="75"/>
      <c r="H376" s="76"/>
      <c r="I376" s="57">
        <f>SUM(I373:I375)</f>
        <v>0</v>
      </c>
      <c r="J376" s="37"/>
      <c r="K376" s="58"/>
      <c r="L376" s="59">
        <f>SUM(L373:L375)</f>
        <v>0</v>
      </c>
    </row>
    <row r="377" spans="1:12" ht="12.75" customHeight="1">
      <c r="A377" s="72"/>
      <c r="B377" s="72"/>
      <c r="C377" s="72"/>
      <c r="D377" s="72"/>
      <c r="E377" s="72"/>
      <c r="F377" s="53" t="s">
        <v>25</v>
      </c>
      <c r="G377" s="2"/>
      <c r="H377" s="54">
        <f>(28.1)/12</f>
        <v>2.341666666666667</v>
      </c>
      <c r="I377" s="54">
        <f>ROUND(G377*H377*20,0)/20</f>
        <v>0</v>
      </c>
      <c r="J377" s="55"/>
      <c r="K377" s="56">
        <f>76.9/12</f>
        <v>6.408333333333334</v>
      </c>
      <c r="L377" s="56">
        <f>G377*K377</f>
        <v>0</v>
      </c>
    </row>
    <row r="378" spans="1:12" ht="12">
      <c r="A378" s="73"/>
      <c r="B378" s="73"/>
      <c r="C378" s="73"/>
      <c r="D378" s="73"/>
      <c r="E378" s="73"/>
      <c r="F378" s="53" t="s">
        <v>6</v>
      </c>
      <c r="G378" s="2"/>
      <c r="H378" s="54">
        <f>(33)/12</f>
        <v>2.75</v>
      </c>
      <c r="I378" s="54">
        <f>ROUND(G378*H378*20,0)/20</f>
        <v>0</v>
      </c>
      <c r="J378" s="55"/>
      <c r="K378" s="56">
        <f>63/12</f>
        <v>5.25</v>
      </c>
      <c r="L378" s="56">
        <f>G378*K378</f>
        <v>0</v>
      </c>
    </row>
    <row r="379" spans="1:12" ht="12">
      <c r="A379" s="73"/>
      <c r="B379" s="73"/>
      <c r="C379" s="73"/>
      <c r="D379" s="73"/>
      <c r="E379" s="73"/>
      <c r="F379" s="53" t="s">
        <v>7</v>
      </c>
      <c r="G379" s="2"/>
      <c r="H379" s="54">
        <f>(21.4)/12</f>
        <v>1.7833333333333332</v>
      </c>
      <c r="I379" s="54">
        <f>ROUND(G379*H379*20,0)/20</f>
        <v>0</v>
      </c>
      <c r="J379" s="55"/>
      <c r="K379" s="56">
        <f>52.6/12</f>
        <v>4.383333333333334</v>
      </c>
      <c r="L379" s="56">
        <f>G379*K379</f>
        <v>0</v>
      </c>
    </row>
    <row r="380" spans="1:12" ht="12.75">
      <c r="A380" s="74"/>
      <c r="B380" s="74"/>
      <c r="C380" s="74"/>
      <c r="D380" s="74"/>
      <c r="E380" s="74"/>
      <c r="F380" s="75" t="s">
        <v>0</v>
      </c>
      <c r="G380" s="75"/>
      <c r="H380" s="76"/>
      <c r="I380" s="57">
        <f>SUM(I377:I379)</f>
        <v>0</v>
      </c>
      <c r="J380" s="37"/>
      <c r="K380" s="58"/>
      <c r="L380" s="59">
        <f>SUM(L377:L379)</f>
        <v>0</v>
      </c>
    </row>
    <row r="381" spans="1:12" ht="12.75" customHeight="1">
      <c r="A381" s="72"/>
      <c r="B381" s="72"/>
      <c r="C381" s="72"/>
      <c r="D381" s="72"/>
      <c r="E381" s="72"/>
      <c r="F381" s="53" t="s">
        <v>25</v>
      </c>
      <c r="G381" s="2"/>
      <c r="H381" s="54">
        <f>(28.1)/12</f>
        <v>2.341666666666667</v>
      </c>
      <c r="I381" s="54">
        <f>ROUND(G381*H381*20,0)/20</f>
        <v>0</v>
      </c>
      <c r="J381" s="55"/>
      <c r="K381" s="56">
        <f>76.9/12</f>
        <v>6.408333333333334</v>
      </c>
      <c r="L381" s="56">
        <f>G381*K381</f>
        <v>0</v>
      </c>
    </row>
    <row r="382" spans="1:12" ht="12">
      <c r="A382" s="73"/>
      <c r="B382" s="73"/>
      <c r="C382" s="73"/>
      <c r="D382" s="73"/>
      <c r="E382" s="73"/>
      <c r="F382" s="53" t="s">
        <v>6</v>
      </c>
      <c r="G382" s="2"/>
      <c r="H382" s="54">
        <f>(33)/12</f>
        <v>2.75</v>
      </c>
      <c r="I382" s="54">
        <f>ROUND(G382*H382*20,0)/20</f>
        <v>0</v>
      </c>
      <c r="J382" s="55"/>
      <c r="K382" s="56">
        <f>63/12</f>
        <v>5.25</v>
      </c>
      <c r="L382" s="56">
        <f>G382*K382</f>
        <v>0</v>
      </c>
    </row>
    <row r="383" spans="1:12" ht="12">
      <c r="A383" s="73"/>
      <c r="B383" s="73"/>
      <c r="C383" s="73"/>
      <c r="D383" s="73"/>
      <c r="E383" s="73"/>
      <c r="F383" s="53" t="s">
        <v>7</v>
      </c>
      <c r="G383" s="2"/>
      <c r="H383" s="54">
        <f>(21.4)/12</f>
        <v>1.7833333333333332</v>
      </c>
      <c r="I383" s="54">
        <f>ROUND(G383*H383*20,0)/20</f>
        <v>0</v>
      </c>
      <c r="J383" s="55"/>
      <c r="K383" s="56">
        <f>52.6/12</f>
        <v>4.383333333333334</v>
      </c>
      <c r="L383" s="56">
        <f>G383*K383</f>
        <v>0</v>
      </c>
    </row>
    <row r="384" spans="1:12" ht="12.75">
      <c r="A384" s="74"/>
      <c r="B384" s="74"/>
      <c r="C384" s="74"/>
      <c r="D384" s="74"/>
      <c r="E384" s="74"/>
      <c r="F384" s="75" t="s">
        <v>0</v>
      </c>
      <c r="G384" s="75"/>
      <c r="H384" s="76"/>
      <c r="I384" s="57">
        <f>SUM(I381:I383)</f>
        <v>0</v>
      </c>
      <c r="J384" s="37"/>
      <c r="K384" s="58"/>
      <c r="L384" s="59">
        <f>SUM(L381:L383)</f>
        <v>0</v>
      </c>
    </row>
    <row r="385" spans="1:12" ht="12.75" customHeight="1">
      <c r="A385" s="72"/>
      <c r="B385" s="72"/>
      <c r="C385" s="72"/>
      <c r="D385" s="72"/>
      <c r="E385" s="72"/>
      <c r="F385" s="53" t="s">
        <v>25</v>
      </c>
      <c r="G385" s="2"/>
      <c r="H385" s="54">
        <f>(28.1)/12</f>
        <v>2.341666666666667</v>
      </c>
      <c r="I385" s="54">
        <f>ROUND(G385*H385*20,0)/20</f>
        <v>0</v>
      </c>
      <c r="J385" s="55"/>
      <c r="K385" s="56">
        <f>76.9/12</f>
        <v>6.408333333333334</v>
      </c>
      <c r="L385" s="56">
        <f>G385*K385</f>
        <v>0</v>
      </c>
    </row>
    <row r="386" spans="1:12" ht="12">
      <c r="A386" s="73"/>
      <c r="B386" s="73"/>
      <c r="C386" s="73"/>
      <c r="D386" s="73"/>
      <c r="E386" s="73"/>
      <c r="F386" s="53" t="s">
        <v>6</v>
      </c>
      <c r="G386" s="2"/>
      <c r="H386" s="54">
        <f>(33)/12</f>
        <v>2.75</v>
      </c>
      <c r="I386" s="54">
        <f>ROUND(G386*H386*20,0)/20</f>
        <v>0</v>
      </c>
      <c r="J386" s="55"/>
      <c r="K386" s="56">
        <f>63/12</f>
        <v>5.25</v>
      </c>
      <c r="L386" s="56">
        <f>G386*K386</f>
        <v>0</v>
      </c>
    </row>
    <row r="387" spans="1:12" ht="12">
      <c r="A387" s="73"/>
      <c r="B387" s="73"/>
      <c r="C387" s="73"/>
      <c r="D387" s="73"/>
      <c r="E387" s="73"/>
      <c r="F387" s="53" t="s">
        <v>7</v>
      </c>
      <c r="G387" s="2"/>
      <c r="H387" s="54">
        <f>(21.4)/12</f>
        <v>1.7833333333333332</v>
      </c>
      <c r="I387" s="54">
        <f>ROUND(G387*H387*20,0)/20</f>
        <v>0</v>
      </c>
      <c r="J387" s="55"/>
      <c r="K387" s="56">
        <f>52.6/12</f>
        <v>4.383333333333334</v>
      </c>
      <c r="L387" s="56">
        <f>G387*K387</f>
        <v>0</v>
      </c>
    </row>
    <row r="388" spans="1:12" ht="12.75">
      <c r="A388" s="74"/>
      <c r="B388" s="74"/>
      <c r="C388" s="74"/>
      <c r="D388" s="74"/>
      <c r="E388" s="74"/>
      <c r="F388" s="75" t="s">
        <v>0</v>
      </c>
      <c r="G388" s="75"/>
      <c r="H388" s="76"/>
      <c r="I388" s="57">
        <f>SUM(I385:I387)</f>
        <v>0</v>
      </c>
      <c r="J388" s="37"/>
      <c r="K388" s="58"/>
      <c r="L388" s="59">
        <f>SUM(L385:L387)</f>
        <v>0</v>
      </c>
    </row>
    <row r="389" spans="1:12" ht="12.75" customHeight="1">
      <c r="A389" s="72"/>
      <c r="B389" s="72"/>
      <c r="C389" s="72"/>
      <c r="D389" s="72"/>
      <c r="E389" s="72"/>
      <c r="F389" s="53" t="s">
        <v>25</v>
      </c>
      <c r="G389" s="2"/>
      <c r="H389" s="54">
        <f>(28.1)/12</f>
        <v>2.341666666666667</v>
      </c>
      <c r="I389" s="54">
        <f>ROUND(G389*H389*20,0)/20</f>
        <v>0</v>
      </c>
      <c r="J389" s="55"/>
      <c r="K389" s="56">
        <f>76.9/12</f>
        <v>6.408333333333334</v>
      </c>
      <c r="L389" s="56">
        <f>G389*K389</f>
        <v>0</v>
      </c>
    </row>
    <row r="390" spans="1:12" ht="12">
      <c r="A390" s="73"/>
      <c r="B390" s="73"/>
      <c r="C390" s="73"/>
      <c r="D390" s="73"/>
      <c r="E390" s="73"/>
      <c r="F390" s="53" t="s">
        <v>6</v>
      </c>
      <c r="G390" s="2"/>
      <c r="H390" s="54">
        <f>(33)/12</f>
        <v>2.75</v>
      </c>
      <c r="I390" s="54">
        <f>ROUND(G390*H390*20,0)/20</f>
        <v>0</v>
      </c>
      <c r="J390" s="55"/>
      <c r="K390" s="56">
        <f>63/12</f>
        <v>5.25</v>
      </c>
      <c r="L390" s="56">
        <f>G390*K390</f>
        <v>0</v>
      </c>
    </row>
    <row r="391" spans="1:12" ht="12">
      <c r="A391" s="73"/>
      <c r="B391" s="73"/>
      <c r="C391" s="73"/>
      <c r="D391" s="73"/>
      <c r="E391" s="73"/>
      <c r="F391" s="53" t="s">
        <v>7</v>
      </c>
      <c r="G391" s="2"/>
      <c r="H391" s="54">
        <f>(21.4)/12</f>
        <v>1.7833333333333332</v>
      </c>
      <c r="I391" s="54">
        <f>ROUND(G391*H391*20,0)/20</f>
        <v>0</v>
      </c>
      <c r="J391" s="55"/>
      <c r="K391" s="56">
        <f>52.6/12</f>
        <v>4.383333333333334</v>
      </c>
      <c r="L391" s="56">
        <f>G391*K391</f>
        <v>0</v>
      </c>
    </row>
    <row r="392" spans="1:12" ht="12.75">
      <c r="A392" s="74"/>
      <c r="B392" s="74"/>
      <c r="C392" s="74"/>
      <c r="D392" s="74"/>
      <c r="E392" s="74"/>
      <c r="F392" s="75" t="s">
        <v>0</v>
      </c>
      <c r="G392" s="75"/>
      <c r="H392" s="76"/>
      <c r="I392" s="57">
        <f>SUM(I389:I391)</f>
        <v>0</v>
      </c>
      <c r="J392" s="37"/>
      <c r="K392" s="58"/>
      <c r="L392" s="59">
        <f>SUM(L389:L391)</f>
        <v>0</v>
      </c>
    </row>
    <row r="393" spans="1:12" ht="12.75" customHeight="1">
      <c r="A393" s="72"/>
      <c r="B393" s="72"/>
      <c r="C393" s="72"/>
      <c r="D393" s="72"/>
      <c r="E393" s="72"/>
      <c r="F393" s="53" t="s">
        <v>25</v>
      </c>
      <c r="G393" s="2"/>
      <c r="H393" s="54">
        <f>(28.1)/12</f>
        <v>2.341666666666667</v>
      </c>
      <c r="I393" s="54">
        <f>ROUND(G393*H393*20,0)/20</f>
        <v>0</v>
      </c>
      <c r="J393" s="55"/>
      <c r="K393" s="56">
        <f>76.9/12</f>
        <v>6.408333333333334</v>
      </c>
      <c r="L393" s="56">
        <f>G393*K393</f>
        <v>0</v>
      </c>
    </row>
    <row r="394" spans="1:12" ht="12">
      <c r="A394" s="73"/>
      <c r="B394" s="73"/>
      <c r="C394" s="73"/>
      <c r="D394" s="73"/>
      <c r="E394" s="73"/>
      <c r="F394" s="53" t="s">
        <v>6</v>
      </c>
      <c r="G394" s="2"/>
      <c r="H394" s="54">
        <f>(33)/12</f>
        <v>2.75</v>
      </c>
      <c r="I394" s="54">
        <f>ROUND(G394*H394*20,0)/20</f>
        <v>0</v>
      </c>
      <c r="J394" s="55"/>
      <c r="K394" s="56">
        <f>63/12</f>
        <v>5.25</v>
      </c>
      <c r="L394" s="56">
        <f>G394*K394</f>
        <v>0</v>
      </c>
    </row>
    <row r="395" spans="1:12" ht="12">
      <c r="A395" s="73"/>
      <c r="B395" s="73"/>
      <c r="C395" s="73"/>
      <c r="D395" s="73"/>
      <c r="E395" s="73"/>
      <c r="F395" s="53" t="s">
        <v>7</v>
      </c>
      <c r="G395" s="2"/>
      <c r="H395" s="54">
        <f>(21.4)/12</f>
        <v>1.7833333333333332</v>
      </c>
      <c r="I395" s="54">
        <f>ROUND(G395*H395*20,0)/20</f>
        <v>0</v>
      </c>
      <c r="J395" s="55"/>
      <c r="K395" s="56">
        <f>52.6/12</f>
        <v>4.383333333333334</v>
      </c>
      <c r="L395" s="56">
        <f>G395*K395</f>
        <v>0</v>
      </c>
    </row>
    <row r="396" spans="1:12" ht="12.75">
      <c r="A396" s="74"/>
      <c r="B396" s="74"/>
      <c r="C396" s="74"/>
      <c r="D396" s="74"/>
      <c r="E396" s="74"/>
      <c r="F396" s="75" t="s">
        <v>0</v>
      </c>
      <c r="G396" s="75"/>
      <c r="H396" s="76"/>
      <c r="I396" s="57">
        <f>SUM(I393:I395)</f>
        <v>0</v>
      </c>
      <c r="J396" s="37"/>
      <c r="K396" s="58"/>
      <c r="L396" s="59">
        <f>SUM(L393:L395)</f>
        <v>0</v>
      </c>
    </row>
    <row r="397" spans="1:12" ht="12.75" customHeight="1">
      <c r="A397" s="72"/>
      <c r="B397" s="72"/>
      <c r="C397" s="72"/>
      <c r="D397" s="72"/>
      <c r="E397" s="72"/>
      <c r="F397" s="53" t="s">
        <v>25</v>
      </c>
      <c r="G397" s="2"/>
      <c r="H397" s="54">
        <f>(28.1)/12</f>
        <v>2.341666666666667</v>
      </c>
      <c r="I397" s="54">
        <f>ROUND(G397*H397*20,0)/20</f>
        <v>0</v>
      </c>
      <c r="J397" s="55"/>
      <c r="K397" s="56">
        <f>76.9/12</f>
        <v>6.408333333333334</v>
      </c>
      <c r="L397" s="56">
        <f>G397*K397</f>
        <v>0</v>
      </c>
    </row>
    <row r="398" spans="1:12" ht="12">
      <c r="A398" s="73"/>
      <c r="B398" s="73"/>
      <c r="C398" s="73"/>
      <c r="D398" s="73"/>
      <c r="E398" s="73"/>
      <c r="F398" s="53" t="s">
        <v>6</v>
      </c>
      <c r="G398" s="2"/>
      <c r="H398" s="54">
        <f>(33)/12</f>
        <v>2.75</v>
      </c>
      <c r="I398" s="54">
        <f>ROUND(G398*H398*20,0)/20</f>
        <v>0</v>
      </c>
      <c r="J398" s="55"/>
      <c r="K398" s="56">
        <f>63/12</f>
        <v>5.25</v>
      </c>
      <c r="L398" s="56">
        <f>G398*K398</f>
        <v>0</v>
      </c>
    </row>
    <row r="399" spans="1:12" ht="12">
      <c r="A399" s="73"/>
      <c r="B399" s="73"/>
      <c r="C399" s="73"/>
      <c r="D399" s="73"/>
      <c r="E399" s="73"/>
      <c r="F399" s="53" t="s">
        <v>7</v>
      </c>
      <c r="G399" s="2"/>
      <c r="H399" s="54">
        <f>(21.4)/12</f>
        <v>1.7833333333333332</v>
      </c>
      <c r="I399" s="54">
        <f>ROUND(G399*H399*20,0)/20</f>
        <v>0</v>
      </c>
      <c r="J399" s="55"/>
      <c r="K399" s="56">
        <f>52.6/12</f>
        <v>4.383333333333334</v>
      </c>
      <c r="L399" s="56">
        <f>G399*K399</f>
        <v>0</v>
      </c>
    </row>
    <row r="400" spans="1:12" ht="12.75">
      <c r="A400" s="74"/>
      <c r="B400" s="74"/>
      <c r="C400" s="74"/>
      <c r="D400" s="74"/>
      <c r="E400" s="74"/>
      <c r="F400" s="75" t="s">
        <v>0</v>
      </c>
      <c r="G400" s="75"/>
      <c r="H400" s="76"/>
      <c r="I400" s="57">
        <f>SUM(I397:I399)</f>
        <v>0</v>
      </c>
      <c r="J400" s="37"/>
      <c r="K400" s="58"/>
      <c r="L400" s="59">
        <f>SUM(L397:L399)</f>
        <v>0</v>
      </c>
    </row>
    <row r="401" spans="1:12" ht="12.75" customHeight="1">
      <c r="A401" s="72"/>
      <c r="B401" s="72"/>
      <c r="C401" s="72"/>
      <c r="D401" s="72"/>
      <c r="E401" s="72"/>
      <c r="F401" s="53" t="s">
        <v>25</v>
      </c>
      <c r="G401" s="2"/>
      <c r="H401" s="54">
        <f>(28.1)/12</f>
        <v>2.341666666666667</v>
      </c>
      <c r="I401" s="54">
        <f>ROUND(G401*H401*20,0)/20</f>
        <v>0</v>
      </c>
      <c r="J401" s="55"/>
      <c r="K401" s="56">
        <f>76.9/12</f>
        <v>6.408333333333334</v>
      </c>
      <c r="L401" s="56">
        <f>G401*K401</f>
        <v>0</v>
      </c>
    </row>
    <row r="402" spans="1:12" ht="12">
      <c r="A402" s="73"/>
      <c r="B402" s="73"/>
      <c r="C402" s="73"/>
      <c r="D402" s="73"/>
      <c r="E402" s="73"/>
      <c r="F402" s="53" t="s">
        <v>6</v>
      </c>
      <c r="G402" s="2"/>
      <c r="H402" s="54">
        <f>(33)/12</f>
        <v>2.75</v>
      </c>
      <c r="I402" s="54">
        <f>ROUND(G402*H402*20,0)/20</f>
        <v>0</v>
      </c>
      <c r="J402" s="55"/>
      <c r="K402" s="56">
        <f>63/12</f>
        <v>5.25</v>
      </c>
      <c r="L402" s="56">
        <f>G402*K402</f>
        <v>0</v>
      </c>
    </row>
    <row r="403" spans="1:12" ht="12">
      <c r="A403" s="73"/>
      <c r="B403" s="73"/>
      <c r="C403" s="73"/>
      <c r="D403" s="73"/>
      <c r="E403" s="73"/>
      <c r="F403" s="53" t="s">
        <v>7</v>
      </c>
      <c r="G403" s="2"/>
      <c r="H403" s="54">
        <f>(21.4)/12</f>
        <v>1.7833333333333332</v>
      </c>
      <c r="I403" s="54">
        <f>ROUND(G403*H403*20,0)/20</f>
        <v>0</v>
      </c>
      <c r="J403" s="55"/>
      <c r="K403" s="56">
        <f>52.6/12</f>
        <v>4.383333333333334</v>
      </c>
      <c r="L403" s="56">
        <f>G403*K403</f>
        <v>0</v>
      </c>
    </row>
    <row r="404" spans="1:12" ht="12.75">
      <c r="A404" s="74"/>
      <c r="B404" s="74"/>
      <c r="C404" s="74"/>
      <c r="D404" s="74"/>
      <c r="E404" s="74"/>
      <c r="F404" s="75" t="s">
        <v>0</v>
      </c>
      <c r="G404" s="75"/>
      <c r="H404" s="76"/>
      <c r="I404" s="57">
        <f>SUM(I401:I403)</f>
        <v>0</v>
      </c>
      <c r="J404" s="37"/>
      <c r="K404" s="58"/>
      <c r="L404" s="59">
        <f>SUM(L401:L403)</f>
        <v>0</v>
      </c>
    </row>
    <row r="405" spans="1:12" ht="12.75" customHeight="1">
      <c r="A405" s="72"/>
      <c r="B405" s="72"/>
      <c r="C405" s="72"/>
      <c r="D405" s="72"/>
      <c r="E405" s="72"/>
      <c r="F405" s="53" t="s">
        <v>25</v>
      </c>
      <c r="G405" s="2"/>
      <c r="H405" s="54">
        <f>(28.1)/12</f>
        <v>2.341666666666667</v>
      </c>
      <c r="I405" s="54">
        <f>ROUND(G405*H405*20,0)/20</f>
        <v>0</v>
      </c>
      <c r="J405" s="55"/>
      <c r="K405" s="56">
        <f>76.9/12</f>
        <v>6.408333333333334</v>
      </c>
      <c r="L405" s="56">
        <f>G405*K405</f>
        <v>0</v>
      </c>
    </row>
    <row r="406" spans="1:12" ht="12">
      <c r="A406" s="73"/>
      <c r="B406" s="73"/>
      <c r="C406" s="73"/>
      <c r="D406" s="73"/>
      <c r="E406" s="73"/>
      <c r="F406" s="53" t="s">
        <v>6</v>
      </c>
      <c r="G406" s="2"/>
      <c r="H406" s="54">
        <f>(33)/12</f>
        <v>2.75</v>
      </c>
      <c r="I406" s="54">
        <f>ROUND(G406*H406*20,0)/20</f>
        <v>0</v>
      </c>
      <c r="J406" s="55"/>
      <c r="K406" s="56">
        <f>63/12</f>
        <v>5.25</v>
      </c>
      <c r="L406" s="56">
        <f>G406*K406</f>
        <v>0</v>
      </c>
    </row>
    <row r="407" spans="1:12" ht="12">
      <c r="A407" s="73"/>
      <c r="B407" s="73"/>
      <c r="C407" s="73"/>
      <c r="D407" s="73"/>
      <c r="E407" s="73"/>
      <c r="F407" s="53" t="s">
        <v>7</v>
      </c>
      <c r="G407" s="2"/>
      <c r="H407" s="54">
        <f>(21.4)/12</f>
        <v>1.7833333333333332</v>
      </c>
      <c r="I407" s="54">
        <f>ROUND(G407*H407*20,0)/20</f>
        <v>0</v>
      </c>
      <c r="J407" s="55"/>
      <c r="K407" s="56">
        <f>52.6/12</f>
        <v>4.383333333333334</v>
      </c>
      <c r="L407" s="56">
        <f>G407*K407</f>
        <v>0</v>
      </c>
    </row>
    <row r="408" spans="1:12" ht="12.75">
      <c r="A408" s="74"/>
      <c r="B408" s="74"/>
      <c r="C408" s="74"/>
      <c r="D408" s="74"/>
      <c r="E408" s="74"/>
      <c r="F408" s="75" t="s">
        <v>0</v>
      </c>
      <c r="G408" s="75"/>
      <c r="H408" s="76"/>
      <c r="I408" s="57">
        <f>SUM(I405:I407)</f>
        <v>0</v>
      </c>
      <c r="J408" s="37"/>
      <c r="K408" s="58"/>
      <c r="L408" s="59">
        <f>SUM(L405:L407)</f>
        <v>0</v>
      </c>
    </row>
    <row r="409" spans="1:12" ht="12.75" customHeight="1">
      <c r="A409" s="72"/>
      <c r="B409" s="72"/>
      <c r="C409" s="72"/>
      <c r="D409" s="72"/>
      <c r="E409" s="72"/>
      <c r="F409" s="53" t="s">
        <v>25</v>
      </c>
      <c r="G409" s="2"/>
      <c r="H409" s="54">
        <f>(28.1)/12</f>
        <v>2.341666666666667</v>
      </c>
      <c r="I409" s="54">
        <f>ROUND(G409*H409*20,0)/20</f>
        <v>0</v>
      </c>
      <c r="J409" s="55"/>
      <c r="K409" s="56">
        <f>76.9/12</f>
        <v>6.408333333333334</v>
      </c>
      <c r="L409" s="56">
        <f>G409*K409</f>
        <v>0</v>
      </c>
    </row>
    <row r="410" spans="1:12" ht="12">
      <c r="A410" s="73"/>
      <c r="B410" s="73"/>
      <c r="C410" s="73"/>
      <c r="D410" s="73"/>
      <c r="E410" s="73"/>
      <c r="F410" s="53" t="s">
        <v>6</v>
      </c>
      <c r="G410" s="2"/>
      <c r="H410" s="54">
        <f>(33)/12</f>
        <v>2.75</v>
      </c>
      <c r="I410" s="54">
        <f>ROUND(G410*H410*20,0)/20</f>
        <v>0</v>
      </c>
      <c r="J410" s="55"/>
      <c r="K410" s="56">
        <f>63/12</f>
        <v>5.25</v>
      </c>
      <c r="L410" s="56">
        <f>G410*K410</f>
        <v>0</v>
      </c>
    </row>
    <row r="411" spans="1:12" ht="12">
      <c r="A411" s="73"/>
      <c r="B411" s="73"/>
      <c r="C411" s="73"/>
      <c r="D411" s="73"/>
      <c r="E411" s="73"/>
      <c r="F411" s="53" t="s">
        <v>7</v>
      </c>
      <c r="G411" s="2"/>
      <c r="H411" s="54">
        <f>(21.4)/12</f>
        <v>1.7833333333333332</v>
      </c>
      <c r="I411" s="54">
        <f>ROUND(G411*H411*20,0)/20</f>
        <v>0</v>
      </c>
      <c r="J411" s="55"/>
      <c r="K411" s="56">
        <f>52.6/12</f>
        <v>4.383333333333334</v>
      </c>
      <c r="L411" s="56">
        <f>G411*K411</f>
        <v>0</v>
      </c>
    </row>
    <row r="412" spans="1:12" ht="12.75">
      <c r="A412" s="74"/>
      <c r="B412" s="74"/>
      <c r="C412" s="74"/>
      <c r="D412" s="74"/>
      <c r="E412" s="74"/>
      <c r="F412" s="75" t="s">
        <v>0</v>
      </c>
      <c r="G412" s="75"/>
      <c r="H412" s="76"/>
      <c r="I412" s="57">
        <f>SUM(I409:I411)</f>
        <v>0</v>
      </c>
      <c r="J412" s="37"/>
      <c r="K412" s="58"/>
      <c r="L412" s="59">
        <f>SUM(L409:L411)</f>
        <v>0</v>
      </c>
    </row>
    <row r="413" spans="1:12" ht="12.75" customHeight="1">
      <c r="A413" s="72"/>
      <c r="B413" s="72"/>
      <c r="C413" s="72"/>
      <c r="D413" s="72"/>
      <c r="E413" s="72"/>
      <c r="F413" s="53" t="s">
        <v>25</v>
      </c>
      <c r="G413" s="2"/>
      <c r="H413" s="54">
        <f>(28.1)/12</f>
        <v>2.341666666666667</v>
      </c>
      <c r="I413" s="54">
        <f>ROUND(G413*H413*20,0)/20</f>
        <v>0</v>
      </c>
      <c r="J413" s="55"/>
      <c r="K413" s="56">
        <f>76.9/12</f>
        <v>6.408333333333334</v>
      </c>
      <c r="L413" s="56">
        <f>G413*K413</f>
        <v>0</v>
      </c>
    </row>
    <row r="414" spans="1:12" ht="12">
      <c r="A414" s="73"/>
      <c r="B414" s="73"/>
      <c r="C414" s="73"/>
      <c r="D414" s="73"/>
      <c r="E414" s="73"/>
      <c r="F414" s="53" t="s">
        <v>6</v>
      </c>
      <c r="G414" s="2"/>
      <c r="H414" s="54">
        <f>(33)/12</f>
        <v>2.75</v>
      </c>
      <c r="I414" s="54">
        <f>ROUND(G414*H414*20,0)/20</f>
        <v>0</v>
      </c>
      <c r="J414" s="55"/>
      <c r="K414" s="56">
        <f>63/12</f>
        <v>5.25</v>
      </c>
      <c r="L414" s="56">
        <f>G414*K414</f>
        <v>0</v>
      </c>
    </row>
    <row r="415" spans="1:12" ht="12">
      <c r="A415" s="73"/>
      <c r="B415" s="73"/>
      <c r="C415" s="73"/>
      <c r="D415" s="73"/>
      <c r="E415" s="73"/>
      <c r="F415" s="53" t="s">
        <v>7</v>
      </c>
      <c r="G415" s="2"/>
      <c r="H415" s="54">
        <f>(21.4)/12</f>
        <v>1.7833333333333332</v>
      </c>
      <c r="I415" s="54">
        <f>ROUND(G415*H415*20,0)/20</f>
        <v>0</v>
      </c>
      <c r="J415" s="55"/>
      <c r="K415" s="56">
        <f>52.6/12</f>
        <v>4.383333333333334</v>
      </c>
      <c r="L415" s="56">
        <f>G415*K415</f>
        <v>0</v>
      </c>
    </row>
    <row r="416" spans="1:12" ht="12.75">
      <c r="A416" s="74"/>
      <c r="B416" s="74"/>
      <c r="C416" s="74"/>
      <c r="D416" s="74"/>
      <c r="E416" s="74"/>
      <c r="F416" s="75" t="s">
        <v>0</v>
      </c>
      <c r="G416" s="75"/>
      <c r="H416" s="76"/>
      <c r="I416" s="57">
        <f>SUM(I413:I415)</f>
        <v>0</v>
      </c>
      <c r="J416" s="37"/>
      <c r="K416" s="58"/>
      <c r="L416" s="59">
        <f>SUM(L413:L415)</f>
        <v>0</v>
      </c>
    </row>
    <row r="417" spans="1:12" ht="12.75" customHeight="1">
      <c r="A417" s="72"/>
      <c r="B417" s="72"/>
      <c r="C417" s="72"/>
      <c r="D417" s="72"/>
      <c r="E417" s="72"/>
      <c r="F417" s="53" t="s">
        <v>25</v>
      </c>
      <c r="G417" s="2"/>
      <c r="H417" s="54">
        <f>(28.1)/12</f>
        <v>2.341666666666667</v>
      </c>
      <c r="I417" s="54">
        <f>ROUND(G417*H417*20,0)/20</f>
        <v>0</v>
      </c>
      <c r="J417" s="55"/>
      <c r="K417" s="56">
        <f>76.9/12</f>
        <v>6.408333333333334</v>
      </c>
      <c r="L417" s="56">
        <f>G417*K417</f>
        <v>0</v>
      </c>
    </row>
    <row r="418" spans="1:12" ht="12">
      <c r="A418" s="73"/>
      <c r="B418" s="73"/>
      <c r="C418" s="73"/>
      <c r="D418" s="73"/>
      <c r="E418" s="73"/>
      <c r="F418" s="53" t="s">
        <v>6</v>
      </c>
      <c r="G418" s="2"/>
      <c r="H418" s="54">
        <f>(33)/12</f>
        <v>2.75</v>
      </c>
      <c r="I418" s="54">
        <f>ROUND(G418*H418*20,0)/20</f>
        <v>0</v>
      </c>
      <c r="J418" s="55"/>
      <c r="K418" s="56">
        <f>63/12</f>
        <v>5.25</v>
      </c>
      <c r="L418" s="56">
        <f>G418*K418</f>
        <v>0</v>
      </c>
    </row>
    <row r="419" spans="1:12" ht="12">
      <c r="A419" s="73"/>
      <c r="B419" s="73"/>
      <c r="C419" s="73"/>
      <c r="D419" s="73"/>
      <c r="E419" s="73"/>
      <c r="F419" s="53" t="s">
        <v>7</v>
      </c>
      <c r="G419" s="2"/>
      <c r="H419" s="54">
        <f>(21.4)/12</f>
        <v>1.7833333333333332</v>
      </c>
      <c r="I419" s="54">
        <f>ROUND(G419*H419*20,0)/20</f>
        <v>0</v>
      </c>
      <c r="J419" s="55"/>
      <c r="K419" s="56">
        <f>52.6/12</f>
        <v>4.383333333333334</v>
      </c>
      <c r="L419" s="56">
        <f>G419*K419</f>
        <v>0</v>
      </c>
    </row>
    <row r="420" spans="1:12" ht="12.75">
      <c r="A420" s="74"/>
      <c r="B420" s="74"/>
      <c r="C420" s="74"/>
      <c r="D420" s="74"/>
      <c r="E420" s="74"/>
      <c r="F420" s="75" t="s">
        <v>0</v>
      </c>
      <c r="G420" s="75"/>
      <c r="H420" s="76"/>
      <c r="I420" s="57">
        <f>SUM(I417:I419)</f>
        <v>0</v>
      </c>
      <c r="J420" s="37"/>
      <c r="K420" s="58"/>
      <c r="L420" s="59">
        <f>SUM(L417:L419)</f>
        <v>0</v>
      </c>
    </row>
    <row r="421" spans="1:12" ht="12.75" customHeight="1">
      <c r="A421" s="72"/>
      <c r="B421" s="72"/>
      <c r="C421" s="72"/>
      <c r="D421" s="72"/>
      <c r="E421" s="72"/>
      <c r="F421" s="53" t="s">
        <v>25</v>
      </c>
      <c r="G421" s="2"/>
      <c r="H421" s="54">
        <f>(28.1)/12</f>
        <v>2.341666666666667</v>
      </c>
      <c r="I421" s="54">
        <f>ROUND(G421*H421*20,0)/20</f>
        <v>0</v>
      </c>
      <c r="J421" s="55"/>
      <c r="K421" s="56">
        <f>76.9/12</f>
        <v>6.408333333333334</v>
      </c>
      <c r="L421" s="56">
        <f>G421*K421</f>
        <v>0</v>
      </c>
    </row>
    <row r="422" spans="1:12" ht="12">
      <c r="A422" s="73"/>
      <c r="B422" s="73"/>
      <c r="C422" s="73"/>
      <c r="D422" s="73"/>
      <c r="E422" s="73"/>
      <c r="F422" s="53" t="s">
        <v>6</v>
      </c>
      <c r="G422" s="2"/>
      <c r="H422" s="54">
        <f>(33)/12</f>
        <v>2.75</v>
      </c>
      <c r="I422" s="54">
        <f>ROUND(G422*H422*20,0)/20</f>
        <v>0</v>
      </c>
      <c r="J422" s="55"/>
      <c r="K422" s="56">
        <f>63/12</f>
        <v>5.25</v>
      </c>
      <c r="L422" s="56">
        <f>G422*K422</f>
        <v>0</v>
      </c>
    </row>
    <row r="423" spans="1:12" ht="12">
      <c r="A423" s="73"/>
      <c r="B423" s="73"/>
      <c r="C423" s="73"/>
      <c r="D423" s="73"/>
      <c r="E423" s="73"/>
      <c r="F423" s="53" t="s">
        <v>7</v>
      </c>
      <c r="G423" s="2"/>
      <c r="H423" s="54">
        <f>(21.4)/12</f>
        <v>1.7833333333333332</v>
      </c>
      <c r="I423" s="54">
        <f>ROUND(G423*H423*20,0)/20</f>
        <v>0</v>
      </c>
      <c r="J423" s="55"/>
      <c r="K423" s="56">
        <f>52.6/12</f>
        <v>4.383333333333334</v>
      </c>
      <c r="L423" s="56">
        <f>G423*K423</f>
        <v>0</v>
      </c>
    </row>
    <row r="424" spans="1:12" ht="12.75">
      <c r="A424" s="74"/>
      <c r="B424" s="74"/>
      <c r="C424" s="74"/>
      <c r="D424" s="74"/>
      <c r="E424" s="74"/>
      <c r="F424" s="75" t="s">
        <v>0</v>
      </c>
      <c r="G424" s="75"/>
      <c r="H424" s="76"/>
      <c r="I424" s="57">
        <f>SUM(I421:I423)</f>
        <v>0</v>
      </c>
      <c r="J424" s="37"/>
      <c r="K424" s="58"/>
      <c r="L424" s="59">
        <f>SUM(L421:L423)</f>
        <v>0</v>
      </c>
    </row>
    <row r="425" spans="1:12" ht="12.75" customHeight="1">
      <c r="A425" s="72"/>
      <c r="B425" s="72"/>
      <c r="C425" s="72"/>
      <c r="D425" s="72"/>
      <c r="E425" s="72"/>
      <c r="F425" s="53" t="s">
        <v>25</v>
      </c>
      <c r="G425" s="2"/>
      <c r="H425" s="54">
        <f>(28.1)/12</f>
        <v>2.341666666666667</v>
      </c>
      <c r="I425" s="54">
        <f>ROUND(G425*H425*20,0)/20</f>
        <v>0</v>
      </c>
      <c r="J425" s="55"/>
      <c r="K425" s="56">
        <f>76.9/12</f>
        <v>6.408333333333334</v>
      </c>
      <c r="L425" s="56">
        <f>G425*K425</f>
        <v>0</v>
      </c>
    </row>
    <row r="426" spans="1:12" ht="12">
      <c r="A426" s="73"/>
      <c r="B426" s="73"/>
      <c r="C426" s="73"/>
      <c r="D426" s="73"/>
      <c r="E426" s="73"/>
      <c r="F426" s="53" t="s">
        <v>6</v>
      </c>
      <c r="G426" s="2"/>
      <c r="H426" s="54">
        <f>(33)/12</f>
        <v>2.75</v>
      </c>
      <c r="I426" s="54">
        <f>ROUND(G426*H426*20,0)/20</f>
        <v>0</v>
      </c>
      <c r="J426" s="55"/>
      <c r="K426" s="56">
        <f>63/12</f>
        <v>5.25</v>
      </c>
      <c r="L426" s="56">
        <f>G426*K426</f>
        <v>0</v>
      </c>
    </row>
    <row r="427" spans="1:12" ht="12">
      <c r="A427" s="73"/>
      <c r="B427" s="73"/>
      <c r="C427" s="73"/>
      <c r="D427" s="73"/>
      <c r="E427" s="73"/>
      <c r="F427" s="53" t="s">
        <v>7</v>
      </c>
      <c r="G427" s="2"/>
      <c r="H427" s="54">
        <f>(21.4)/12</f>
        <v>1.7833333333333332</v>
      </c>
      <c r="I427" s="54">
        <f>ROUND(G427*H427*20,0)/20</f>
        <v>0</v>
      </c>
      <c r="J427" s="55"/>
      <c r="K427" s="56">
        <f>52.6/12</f>
        <v>4.383333333333334</v>
      </c>
      <c r="L427" s="56">
        <f>G427*K427</f>
        <v>0</v>
      </c>
    </row>
    <row r="428" spans="1:12" ht="12.75">
      <c r="A428" s="74"/>
      <c r="B428" s="74"/>
      <c r="C428" s="74"/>
      <c r="D428" s="74"/>
      <c r="E428" s="74"/>
      <c r="F428" s="75" t="s">
        <v>0</v>
      </c>
      <c r="G428" s="75"/>
      <c r="H428" s="76"/>
      <c r="I428" s="57">
        <f>SUM(I425:I427)</f>
        <v>0</v>
      </c>
      <c r="J428" s="37"/>
      <c r="K428" s="58"/>
      <c r="L428" s="59">
        <f>SUM(L425:L427)</f>
        <v>0</v>
      </c>
    </row>
    <row r="429" spans="1:12" ht="12.75" customHeight="1">
      <c r="A429" s="72"/>
      <c r="B429" s="72"/>
      <c r="C429" s="72"/>
      <c r="D429" s="72"/>
      <c r="E429" s="72"/>
      <c r="F429" s="53" t="s">
        <v>25</v>
      </c>
      <c r="G429" s="2"/>
      <c r="H429" s="54">
        <f>(28.1)/12</f>
        <v>2.341666666666667</v>
      </c>
      <c r="I429" s="54">
        <f>ROUND(G429*H429*20,0)/20</f>
        <v>0</v>
      </c>
      <c r="J429" s="55"/>
      <c r="K429" s="56">
        <f>76.9/12</f>
        <v>6.408333333333334</v>
      </c>
      <c r="L429" s="56">
        <f>G429*K429</f>
        <v>0</v>
      </c>
    </row>
    <row r="430" spans="1:12" ht="12">
      <c r="A430" s="73"/>
      <c r="B430" s="73"/>
      <c r="C430" s="73"/>
      <c r="D430" s="73"/>
      <c r="E430" s="73"/>
      <c r="F430" s="53" t="s">
        <v>6</v>
      </c>
      <c r="G430" s="2"/>
      <c r="H430" s="54">
        <f>(33)/12</f>
        <v>2.75</v>
      </c>
      <c r="I430" s="54">
        <f>ROUND(G430*H430*20,0)/20</f>
        <v>0</v>
      </c>
      <c r="J430" s="55"/>
      <c r="K430" s="56">
        <f>63/12</f>
        <v>5.25</v>
      </c>
      <c r="L430" s="56">
        <f>G430*K430</f>
        <v>0</v>
      </c>
    </row>
    <row r="431" spans="1:12" ht="12">
      <c r="A431" s="73"/>
      <c r="B431" s="73"/>
      <c r="C431" s="73"/>
      <c r="D431" s="73"/>
      <c r="E431" s="73"/>
      <c r="F431" s="53" t="s">
        <v>7</v>
      </c>
      <c r="G431" s="2"/>
      <c r="H431" s="54">
        <f>(21.4)/12</f>
        <v>1.7833333333333332</v>
      </c>
      <c r="I431" s="54">
        <f>ROUND(G431*H431*20,0)/20</f>
        <v>0</v>
      </c>
      <c r="J431" s="55"/>
      <c r="K431" s="56">
        <f>52.6/12</f>
        <v>4.383333333333334</v>
      </c>
      <c r="L431" s="56">
        <f>G431*K431</f>
        <v>0</v>
      </c>
    </row>
    <row r="432" spans="1:12" ht="12.75">
      <c r="A432" s="74"/>
      <c r="B432" s="74"/>
      <c r="C432" s="74"/>
      <c r="D432" s="74"/>
      <c r="E432" s="74"/>
      <c r="F432" s="75" t="s">
        <v>0</v>
      </c>
      <c r="G432" s="75"/>
      <c r="H432" s="76"/>
      <c r="I432" s="57">
        <f>SUM(I429:I431)</f>
        <v>0</v>
      </c>
      <c r="J432" s="37"/>
      <c r="K432" s="58"/>
      <c r="L432" s="59">
        <f>SUM(L429:L431)</f>
        <v>0</v>
      </c>
    </row>
    <row r="433" spans="1:12" ht="12.75" customHeight="1">
      <c r="A433" s="72"/>
      <c r="B433" s="72"/>
      <c r="C433" s="72"/>
      <c r="D433" s="72"/>
      <c r="E433" s="72"/>
      <c r="F433" s="53" t="s">
        <v>25</v>
      </c>
      <c r="G433" s="2"/>
      <c r="H433" s="54">
        <f>(28.1)/12</f>
        <v>2.341666666666667</v>
      </c>
      <c r="I433" s="54">
        <f>ROUND(G433*H433*20,0)/20</f>
        <v>0</v>
      </c>
      <c r="J433" s="55"/>
      <c r="K433" s="56">
        <f>76.9/12</f>
        <v>6.408333333333334</v>
      </c>
      <c r="L433" s="56">
        <f>G433*K433</f>
        <v>0</v>
      </c>
    </row>
    <row r="434" spans="1:12" ht="12">
      <c r="A434" s="73"/>
      <c r="B434" s="73"/>
      <c r="C434" s="73"/>
      <c r="D434" s="73"/>
      <c r="E434" s="73"/>
      <c r="F434" s="53" t="s">
        <v>6</v>
      </c>
      <c r="G434" s="2"/>
      <c r="H434" s="54">
        <f>(33)/12</f>
        <v>2.75</v>
      </c>
      <c r="I434" s="54">
        <f>ROUND(G434*H434*20,0)/20</f>
        <v>0</v>
      </c>
      <c r="J434" s="55"/>
      <c r="K434" s="56">
        <f>63/12</f>
        <v>5.25</v>
      </c>
      <c r="L434" s="56">
        <f>G434*K434</f>
        <v>0</v>
      </c>
    </row>
    <row r="435" spans="1:12" ht="12">
      <c r="A435" s="73"/>
      <c r="B435" s="73"/>
      <c r="C435" s="73"/>
      <c r="D435" s="73"/>
      <c r="E435" s="73"/>
      <c r="F435" s="53" t="s">
        <v>7</v>
      </c>
      <c r="G435" s="2"/>
      <c r="H435" s="54">
        <f>(21.4)/12</f>
        <v>1.7833333333333332</v>
      </c>
      <c r="I435" s="54">
        <f>ROUND(G435*H435*20,0)/20</f>
        <v>0</v>
      </c>
      <c r="J435" s="55"/>
      <c r="K435" s="56">
        <f>52.6/12</f>
        <v>4.383333333333334</v>
      </c>
      <c r="L435" s="56">
        <f>G435*K435</f>
        <v>0</v>
      </c>
    </row>
    <row r="436" spans="1:12" ht="12.75">
      <c r="A436" s="74"/>
      <c r="B436" s="74"/>
      <c r="C436" s="74"/>
      <c r="D436" s="74"/>
      <c r="E436" s="74"/>
      <c r="F436" s="75" t="s">
        <v>0</v>
      </c>
      <c r="G436" s="75"/>
      <c r="H436" s="76"/>
      <c r="I436" s="57">
        <f>SUM(I433:I435)</f>
        <v>0</v>
      </c>
      <c r="J436" s="37"/>
      <c r="K436" s="58"/>
      <c r="L436" s="59">
        <f>SUM(L433:L435)</f>
        <v>0</v>
      </c>
    </row>
    <row r="437" spans="1:12" ht="12.75" customHeight="1">
      <c r="A437" s="72"/>
      <c r="B437" s="72"/>
      <c r="C437" s="72"/>
      <c r="D437" s="72"/>
      <c r="E437" s="72"/>
      <c r="F437" s="53" t="s">
        <v>25</v>
      </c>
      <c r="G437" s="2"/>
      <c r="H437" s="54">
        <f>(28.1)/12</f>
        <v>2.341666666666667</v>
      </c>
      <c r="I437" s="54">
        <f>ROUND(G437*H437*20,0)/20</f>
        <v>0</v>
      </c>
      <c r="J437" s="55"/>
      <c r="K437" s="56">
        <f>76.9/12</f>
        <v>6.408333333333334</v>
      </c>
      <c r="L437" s="56">
        <f>G437*K437</f>
        <v>0</v>
      </c>
    </row>
    <row r="438" spans="1:12" ht="12">
      <c r="A438" s="73"/>
      <c r="B438" s="73"/>
      <c r="C438" s="73"/>
      <c r="D438" s="73"/>
      <c r="E438" s="73"/>
      <c r="F438" s="53" t="s">
        <v>6</v>
      </c>
      <c r="G438" s="2"/>
      <c r="H438" s="54">
        <f>(33)/12</f>
        <v>2.75</v>
      </c>
      <c r="I438" s="54">
        <f>ROUND(G438*H438*20,0)/20</f>
        <v>0</v>
      </c>
      <c r="J438" s="55"/>
      <c r="K438" s="56">
        <f>63/12</f>
        <v>5.25</v>
      </c>
      <c r="L438" s="56">
        <f>G438*K438</f>
        <v>0</v>
      </c>
    </row>
    <row r="439" spans="1:12" ht="12">
      <c r="A439" s="73"/>
      <c r="B439" s="73"/>
      <c r="C439" s="73"/>
      <c r="D439" s="73"/>
      <c r="E439" s="73"/>
      <c r="F439" s="53" t="s">
        <v>7</v>
      </c>
      <c r="G439" s="2"/>
      <c r="H439" s="54">
        <f>(21.4)/12</f>
        <v>1.7833333333333332</v>
      </c>
      <c r="I439" s="54">
        <f>ROUND(G439*H439*20,0)/20</f>
        <v>0</v>
      </c>
      <c r="J439" s="55"/>
      <c r="K439" s="56">
        <f>52.6/12</f>
        <v>4.383333333333334</v>
      </c>
      <c r="L439" s="56">
        <f>G439*K439</f>
        <v>0</v>
      </c>
    </row>
    <row r="440" spans="1:12" ht="12.75">
      <c r="A440" s="74"/>
      <c r="B440" s="74"/>
      <c r="C440" s="74"/>
      <c r="D440" s="74"/>
      <c r="E440" s="74"/>
      <c r="F440" s="75" t="s">
        <v>0</v>
      </c>
      <c r="G440" s="75"/>
      <c r="H440" s="76"/>
      <c r="I440" s="57">
        <f>SUM(I437:I439)</f>
        <v>0</v>
      </c>
      <c r="J440" s="37"/>
      <c r="K440" s="58"/>
      <c r="L440" s="59">
        <f>SUM(L437:L439)</f>
        <v>0</v>
      </c>
    </row>
    <row r="441" spans="1:12" ht="12.75" customHeight="1">
      <c r="A441" s="72"/>
      <c r="B441" s="72"/>
      <c r="C441" s="72"/>
      <c r="D441" s="72"/>
      <c r="E441" s="72"/>
      <c r="F441" s="53" t="s">
        <v>25</v>
      </c>
      <c r="G441" s="2"/>
      <c r="H441" s="54">
        <f>(28.1)/12</f>
        <v>2.341666666666667</v>
      </c>
      <c r="I441" s="54">
        <f>ROUND(G441*H441*20,0)/20</f>
        <v>0</v>
      </c>
      <c r="J441" s="55"/>
      <c r="K441" s="56">
        <f>76.9/12</f>
        <v>6.408333333333334</v>
      </c>
      <c r="L441" s="56">
        <f>G441*K441</f>
        <v>0</v>
      </c>
    </row>
    <row r="442" spans="1:12" ht="12">
      <c r="A442" s="73"/>
      <c r="B442" s="73"/>
      <c r="C442" s="73"/>
      <c r="D442" s="73"/>
      <c r="E442" s="73"/>
      <c r="F442" s="53" t="s">
        <v>6</v>
      </c>
      <c r="G442" s="2"/>
      <c r="H442" s="54">
        <f>(33)/12</f>
        <v>2.75</v>
      </c>
      <c r="I442" s="54">
        <f>ROUND(G442*H442*20,0)/20</f>
        <v>0</v>
      </c>
      <c r="J442" s="55"/>
      <c r="K442" s="56">
        <f>63/12</f>
        <v>5.25</v>
      </c>
      <c r="L442" s="56">
        <f>G442*K442</f>
        <v>0</v>
      </c>
    </row>
    <row r="443" spans="1:12" ht="12">
      <c r="A443" s="73"/>
      <c r="B443" s="73"/>
      <c r="C443" s="73"/>
      <c r="D443" s="73"/>
      <c r="E443" s="73"/>
      <c r="F443" s="53" t="s">
        <v>7</v>
      </c>
      <c r="G443" s="2"/>
      <c r="H443" s="54">
        <f>(21.4)/12</f>
        <v>1.7833333333333332</v>
      </c>
      <c r="I443" s="54">
        <f>ROUND(G443*H443*20,0)/20</f>
        <v>0</v>
      </c>
      <c r="J443" s="55"/>
      <c r="K443" s="56">
        <f>52.6/12</f>
        <v>4.383333333333334</v>
      </c>
      <c r="L443" s="56">
        <f>G443*K443</f>
        <v>0</v>
      </c>
    </row>
    <row r="444" spans="1:12" ht="12.75">
      <c r="A444" s="74"/>
      <c r="B444" s="74"/>
      <c r="C444" s="74"/>
      <c r="D444" s="74"/>
      <c r="E444" s="74"/>
      <c r="F444" s="75" t="s">
        <v>0</v>
      </c>
      <c r="G444" s="75"/>
      <c r="H444" s="76"/>
      <c r="I444" s="57">
        <f>SUM(I441:I443)</f>
        <v>0</v>
      </c>
      <c r="J444" s="37"/>
      <c r="K444" s="58"/>
      <c r="L444" s="59">
        <f>SUM(L441:L443)</f>
        <v>0</v>
      </c>
    </row>
    <row r="445" spans="1:12" ht="12.75" customHeight="1">
      <c r="A445" s="72"/>
      <c r="B445" s="72"/>
      <c r="C445" s="72"/>
      <c r="D445" s="72"/>
      <c r="E445" s="72"/>
      <c r="F445" s="53" t="s">
        <v>25</v>
      </c>
      <c r="G445" s="2"/>
      <c r="H445" s="54">
        <f>(28.1)/12</f>
        <v>2.341666666666667</v>
      </c>
      <c r="I445" s="54">
        <f>ROUND(G445*H445*20,0)/20</f>
        <v>0</v>
      </c>
      <c r="J445" s="55"/>
      <c r="K445" s="56">
        <f>76.9/12</f>
        <v>6.408333333333334</v>
      </c>
      <c r="L445" s="56">
        <f>G445*K445</f>
        <v>0</v>
      </c>
    </row>
    <row r="446" spans="1:12" ht="12">
      <c r="A446" s="73"/>
      <c r="B446" s="73"/>
      <c r="C446" s="73"/>
      <c r="D446" s="73"/>
      <c r="E446" s="73"/>
      <c r="F446" s="53" t="s">
        <v>6</v>
      </c>
      <c r="G446" s="2"/>
      <c r="H446" s="54">
        <f>(33)/12</f>
        <v>2.75</v>
      </c>
      <c r="I446" s="54">
        <f>ROUND(G446*H446*20,0)/20</f>
        <v>0</v>
      </c>
      <c r="J446" s="55"/>
      <c r="K446" s="56">
        <f>63/12</f>
        <v>5.25</v>
      </c>
      <c r="L446" s="56">
        <f>G446*K446</f>
        <v>0</v>
      </c>
    </row>
    <row r="447" spans="1:12" ht="12">
      <c r="A447" s="73"/>
      <c r="B447" s="73"/>
      <c r="C447" s="73"/>
      <c r="D447" s="73"/>
      <c r="E447" s="73"/>
      <c r="F447" s="53" t="s">
        <v>7</v>
      </c>
      <c r="G447" s="2"/>
      <c r="H447" s="54">
        <f>(21.4)/12</f>
        <v>1.7833333333333332</v>
      </c>
      <c r="I447" s="54">
        <f>ROUND(G447*H447*20,0)/20</f>
        <v>0</v>
      </c>
      <c r="J447" s="55"/>
      <c r="K447" s="56">
        <f>52.6/12</f>
        <v>4.383333333333334</v>
      </c>
      <c r="L447" s="56">
        <f>G447*K447</f>
        <v>0</v>
      </c>
    </row>
    <row r="448" spans="1:12" ht="12.75">
      <c r="A448" s="74"/>
      <c r="B448" s="74"/>
      <c r="C448" s="74"/>
      <c r="D448" s="74"/>
      <c r="E448" s="74"/>
      <c r="F448" s="75" t="s">
        <v>0</v>
      </c>
      <c r="G448" s="75"/>
      <c r="H448" s="76"/>
      <c r="I448" s="57">
        <f>SUM(I445:I447)</f>
        <v>0</v>
      </c>
      <c r="J448" s="37"/>
      <c r="K448" s="58"/>
      <c r="L448" s="59">
        <f>SUM(L445:L447)</f>
        <v>0</v>
      </c>
    </row>
    <row r="449" spans="1:12" ht="12.75" customHeight="1">
      <c r="A449" s="72"/>
      <c r="B449" s="72"/>
      <c r="C449" s="72"/>
      <c r="D449" s="72"/>
      <c r="E449" s="72"/>
      <c r="F449" s="53" t="s">
        <v>25</v>
      </c>
      <c r="G449" s="2"/>
      <c r="H449" s="54">
        <f>(28.1)/12</f>
        <v>2.341666666666667</v>
      </c>
      <c r="I449" s="54">
        <f>ROUND(G449*H449*20,0)/20</f>
        <v>0</v>
      </c>
      <c r="J449" s="55"/>
      <c r="K449" s="56">
        <f>76.9/12</f>
        <v>6.408333333333334</v>
      </c>
      <c r="L449" s="56">
        <f>G449*K449</f>
        <v>0</v>
      </c>
    </row>
    <row r="450" spans="1:12" ht="12">
      <c r="A450" s="73"/>
      <c r="B450" s="73"/>
      <c r="C450" s="73"/>
      <c r="D450" s="73"/>
      <c r="E450" s="73"/>
      <c r="F450" s="53" t="s">
        <v>6</v>
      </c>
      <c r="G450" s="2"/>
      <c r="H450" s="54">
        <f>(33)/12</f>
        <v>2.75</v>
      </c>
      <c r="I450" s="54">
        <f>ROUND(G450*H450*20,0)/20</f>
        <v>0</v>
      </c>
      <c r="J450" s="55"/>
      <c r="K450" s="56">
        <f>63/12</f>
        <v>5.25</v>
      </c>
      <c r="L450" s="56">
        <f>G450*K450</f>
        <v>0</v>
      </c>
    </row>
    <row r="451" spans="1:12" ht="12">
      <c r="A451" s="73"/>
      <c r="B451" s="73"/>
      <c r="C451" s="73"/>
      <c r="D451" s="73"/>
      <c r="E451" s="73"/>
      <c r="F451" s="53" t="s">
        <v>7</v>
      </c>
      <c r="G451" s="2"/>
      <c r="H451" s="54">
        <f>(21.4)/12</f>
        <v>1.7833333333333332</v>
      </c>
      <c r="I451" s="54">
        <f>ROUND(G451*H451*20,0)/20</f>
        <v>0</v>
      </c>
      <c r="J451" s="55"/>
      <c r="K451" s="56">
        <f>52.6/12</f>
        <v>4.383333333333334</v>
      </c>
      <c r="L451" s="56">
        <f>G451*K451</f>
        <v>0</v>
      </c>
    </row>
    <row r="452" spans="1:12" ht="12.75">
      <c r="A452" s="74"/>
      <c r="B452" s="74"/>
      <c r="C452" s="74"/>
      <c r="D452" s="74"/>
      <c r="E452" s="74"/>
      <c r="F452" s="75" t="s">
        <v>0</v>
      </c>
      <c r="G452" s="75"/>
      <c r="H452" s="76"/>
      <c r="I452" s="57">
        <f>SUM(I449:I451)</f>
        <v>0</v>
      </c>
      <c r="J452" s="37"/>
      <c r="K452" s="58"/>
      <c r="L452" s="59">
        <f>SUM(L449:L451)</f>
        <v>0</v>
      </c>
    </row>
    <row r="453" spans="1:12" ht="12.75" customHeight="1">
      <c r="A453" s="72"/>
      <c r="B453" s="72"/>
      <c r="C453" s="72"/>
      <c r="D453" s="72"/>
      <c r="E453" s="72"/>
      <c r="F453" s="53" t="s">
        <v>25</v>
      </c>
      <c r="G453" s="2"/>
      <c r="H453" s="54">
        <f>(28.1)/12</f>
        <v>2.341666666666667</v>
      </c>
      <c r="I453" s="54">
        <f>ROUND(G453*H453*20,0)/20</f>
        <v>0</v>
      </c>
      <c r="J453" s="55"/>
      <c r="K453" s="56">
        <f>76.9/12</f>
        <v>6.408333333333334</v>
      </c>
      <c r="L453" s="56">
        <f>G453*K453</f>
        <v>0</v>
      </c>
    </row>
    <row r="454" spans="1:12" ht="12">
      <c r="A454" s="73"/>
      <c r="B454" s="73"/>
      <c r="C454" s="73"/>
      <c r="D454" s="73"/>
      <c r="E454" s="73"/>
      <c r="F454" s="53" t="s">
        <v>6</v>
      </c>
      <c r="G454" s="2"/>
      <c r="H454" s="54">
        <f>(33)/12</f>
        <v>2.75</v>
      </c>
      <c r="I454" s="54">
        <f>ROUND(G454*H454*20,0)/20</f>
        <v>0</v>
      </c>
      <c r="J454" s="55"/>
      <c r="K454" s="56">
        <f>63/12</f>
        <v>5.25</v>
      </c>
      <c r="L454" s="56">
        <f>G454*K454</f>
        <v>0</v>
      </c>
    </row>
    <row r="455" spans="1:12" ht="12">
      <c r="A455" s="73"/>
      <c r="B455" s="73"/>
      <c r="C455" s="73"/>
      <c r="D455" s="73"/>
      <c r="E455" s="73"/>
      <c r="F455" s="53" t="s">
        <v>7</v>
      </c>
      <c r="G455" s="2"/>
      <c r="H455" s="54">
        <f>(21.4)/12</f>
        <v>1.7833333333333332</v>
      </c>
      <c r="I455" s="54">
        <f>ROUND(G455*H455*20,0)/20</f>
        <v>0</v>
      </c>
      <c r="J455" s="55"/>
      <c r="K455" s="56">
        <f>52.6/12</f>
        <v>4.383333333333334</v>
      </c>
      <c r="L455" s="56">
        <f>G455*K455</f>
        <v>0</v>
      </c>
    </row>
    <row r="456" spans="1:12" ht="12.75">
      <c r="A456" s="74"/>
      <c r="B456" s="74"/>
      <c r="C456" s="74"/>
      <c r="D456" s="74"/>
      <c r="E456" s="74"/>
      <c r="F456" s="75" t="s">
        <v>0</v>
      </c>
      <c r="G456" s="75"/>
      <c r="H456" s="76"/>
      <c r="I456" s="57">
        <f>SUM(I453:I455)</f>
        <v>0</v>
      </c>
      <c r="J456" s="37"/>
      <c r="K456" s="58"/>
      <c r="L456" s="59">
        <f>SUM(L453:L455)</f>
        <v>0</v>
      </c>
    </row>
    <row r="457" spans="1:12" ht="12.75" customHeight="1">
      <c r="A457" s="72"/>
      <c r="B457" s="72"/>
      <c r="C457" s="72"/>
      <c r="D457" s="72"/>
      <c r="E457" s="72"/>
      <c r="F457" s="53" t="s">
        <v>25</v>
      </c>
      <c r="G457" s="2"/>
      <c r="H457" s="54">
        <f>(28.1)/12</f>
        <v>2.341666666666667</v>
      </c>
      <c r="I457" s="54">
        <f>ROUND(G457*H457*20,0)/20</f>
        <v>0</v>
      </c>
      <c r="J457" s="55"/>
      <c r="K457" s="56">
        <f>76.9/12</f>
        <v>6.408333333333334</v>
      </c>
      <c r="L457" s="56">
        <f>G457*K457</f>
        <v>0</v>
      </c>
    </row>
    <row r="458" spans="1:12" ht="12">
      <c r="A458" s="73"/>
      <c r="B458" s="73"/>
      <c r="C458" s="73"/>
      <c r="D458" s="73"/>
      <c r="E458" s="73"/>
      <c r="F458" s="53" t="s">
        <v>6</v>
      </c>
      <c r="G458" s="2"/>
      <c r="H458" s="54">
        <f>(33)/12</f>
        <v>2.75</v>
      </c>
      <c r="I458" s="54">
        <f>ROUND(G458*H458*20,0)/20</f>
        <v>0</v>
      </c>
      <c r="J458" s="55"/>
      <c r="K458" s="56">
        <f>63/12</f>
        <v>5.25</v>
      </c>
      <c r="L458" s="56">
        <f>G458*K458</f>
        <v>0</v>
      </c>
    </row>
    <row r="459" spans="1:12" ht="12">
      <c r="A459" s="73"/>
      <c r="B459" s="73"/>
      <c r="C459" s="73"/>
      <c r="D459" s="73"/>
      <c r="E459" s="73"/>
      <c r="F459" s="53" t="s">
        <v>7</v>
      </c>
      <c r="G459" s="2"/>
      <c r="H459" s="54">
        <f>(21.4)/12</f>
        <v>1.7833333333333332</v>
      </c>
      <c r="I459" s="54">
        <f>ROUND(G459*H459*20,0)/20</f>
        <v>0</v>
      </c>
      <c r="J459" s="55"/>
      <c r="K459" s="56">
        <f>52.6/12</f>
        <v>4.383333333333334</v>
      </c>
      <c r="L459" s="56">
        <f>G459*K459</f>
        <v>0</v>
      </c>
    </row>
    <row r="460" spans="1:12" ht="12.75">
      <c r="A460" s="74"/>
      <c r="B460" s="74"/>
      <c r="C460" s="74"/>
      <c r="D460" s="74"/>
      <c r="E460" s="74"/>
      <c r="F460" s="75" t="s">
        <v>0</v>
      </c>
      <c r="G460" s="75"/>
      <c r="H460" s="76"/>
      <c r="I460" s="57">
        <f>SUM(I457:I459)</f>
        <v>0</v>
      </c>
      <c r="J460" s="37"/>
      <c r="K460" s="58"/>
      <c r="L460" s="59">
        <f>SUM(L457:L459)</f>
        <v>0</v>
      </c>
    </row>
    <row r="461" spans="1:12" ht="12.75" customHeight="1">
      <c r="A461" s="72"/>
      <c r="B461" s="72"/>
      <c r="C461" s="72"/>
      <c r="D461" s="72"/>
      <c r="E461" s="72"/>
      <c r="F461" s="53" t="s">
        <v>25</v>
      </c>
      <c r="G461" s="2"/>
      <c r="H461" s="54">
        <f>(28.1)/12</f>
        <v>2.341666666666667</v>
      </c>
      <c r="I461" s="54">
        <f>ROUND(G461*H461*20,0)/20</f>
        <v>0</v>
      </c>
      <c r="J461" s="55"/>
      <c r="K461" s="56">
        <f>76.9/12</f>
        <v>6.408333333333334</v>
      </c>
      <c r="L461" s="56">
        <f>G461*K461</f>
        <v>0</v>
      </c>
    </row>
    <row r="462" spans="1:12" ht="12">
      <c r="A462" s="73"/>
      <c r="B462" s="73"/>
      <c r="C462" s="73"/>
      <c r="D462" s="73"/>
      <c r="E462" s="73"/>
      <c r="F462" s="53" t="s">
        <v>6</v>
      </c>
      <c r="G462" s="2"/>
      <c r="H462" s="54">
        <f>(33)/12</f>
        <v>2.75</v>
      </c>
      <c r="I462" s="54">
        <f>ROUND(G462*H462*20,0)/20</f>
        <v>0</v>
      </c>
      <c r="J462" s="55"/>
      <c r="K462" s="56">
        <f>63/12</f>
        <v>5.25</v>
      </c>
      <c r="L462" s="56">
        <f>G462*K462</f>
        <v>0</v>
      </c>
    </row>
    <row r="463" spans="1:12" ht="12">
      <c r="A463" s="73"/>
      <c r="B463" s="73"/>
      <c r="C463" s="73"/>
      <c r="D463" s="73"/>
      <c r="E463" s="73"/>
      <c r="F463" s="53" t="s">
        <v>7</v>
      </c>
      <c r="G463" s="2"/>
      <c r="H463" s="54">
        <f>(21.4)/12</f>
        <v>1.7833333333333332</v>
      </c>
      <c r="I463" s="54">
        <f>ROUND(G463*H463*20,0)/20</f>
        <v>0</v>
      </c>
      <c r="J463" s="55"/>
      <c r="K463" s="56">
        <f>52.6/12</f>
        <v>4.383333333333334</v>
      </c>
      <c r="L463" s="56">
        <f>G463*K463</f>
        <v>0</v>
      </c>
    </row>
    <row r="464" spans="1:12" ht="12.75">
      <c r="A464" s="74"/>
      <c r="B464" s="74"/>
      <c r="C464" s="74"/>
      <c r="D464" s="74"/>
      <c r="E464" s="74"/>
      <c r="F464" s="75" t="s">
        <v>0</v>
      </c>
      <c r="G464" s="75"/>
      <c r="H464" s="76"/>
      <c r="I464" s="57">
        <f>SUM(I461:I463)</f>
        <v>0</v>
      </c>
      <c r="J464" s="37"/>
      <c r="K464" s="58"/>
      <c r="L464" s="59">
        <f>SUM(L461:L463)</f>
        <v>0</v>
      </c>
    </row>
    <row r="465" spans="1:12" ht="12.75" customHeight="1">
      <c r="A465" s="72"/>
      <c r="B465" s="72"/>
      <c r="C465" s="72"/>
      <c r="D465" s="72"/>
      <c r="E465" s="72"/>
      <c r="F465" s="53" t="s">
        <v>25</v>
      </c>
      <c r="G465" s="2"/>
      <c r="H465" s="54">
        <f>(28.1)/12</f>
        <v>2.341666666666667</v>
      </c>
      <c r="I465" s="54">
        <f>ROUND(G465*H465*20,0)/20</f>
        <v>0</v>
      </c>
      <c r="J465" s="55"/>
      <c r="K465" s="56">
        <f>76.9/12</f>
        <v>6.408333333333334</v>
      </c>
      <c r="L465" s="56">
        <f>G465*K465</f>
        <v>0</v>
      </c>
    </row>
    <row r="466" spans="1:12" ht="12">
      <c r="A466" s="73"/>
      <c r="B466" s="73"/>
      <c r="C466" s="73"/>
      <c r="D466" s="73"/>
      <c r="E466" s="73"/>
      <c r="F466" s="53" t="s">
        <v>6</v>
      </c>
      <c r="G466" s="2"/>
      <c r="H466" s="54">
        <f>(33)/12</f>
        <v>2.75</v>
      </c>
      <c r="I466" s="54">
        <f>ROUND(G466*H466*20,0)/20</f>
        <v>0</v>
      </c>
      <c r="J466" s="55"/>
      <c r="K466" s="56">
        <f>63/12</f>
        <v>5.25</v>
      </c>
      <c r="L466" s="56">
        <f>G466*K466</f>
        <v>0</v>
      </c>
    </row>
    <row r="467" spans="1:12" ht="12">
      <c r="A467" s="73"/>
      <c r="B467" s="73"/>
      <c r="C467" s="73"/>
      <c r="D467" s="73"/>
      <c r="E467" s="73"/>
      <c r="F467" s="53" t="s">
        <v>7</v>
      </c>
      <c r="G467" s="2"/>
      <c r="H467" s="54">
        <f>(21.4)/12</f>
        <v>1.7833333333333332</v>
      </c>
      <c r="I467" s="54">
        <f>ROUND(G467*H467*20,0)/20</f>
        <v>0</v>
      </c>
      <c r="J467" s="55"/>
      <c r="K467" s="56">
        <f>52.6/12</f>
        <v>4.383333333333334</v>
      </c>
      <c r="L467" s="56">
        <f>G467*K467</f>
        <v>0</v>
      </c>
    </row>
    <row r="468" spans="1:12" ht="12.75">
      <c r="A468" s="74"/>
      <c r="B468" s="74"/>
      <c r="C468" s="74"/>
      <c r="D468" s="74"/>
      <c r="E468" s="74"/>
      <c r="F468" s="75" t="s">
        <v>0</v>
      </c>
      <c r="G468" s="75"/>
      <c r="H468" s="76"/>
      <c r="I468" s="57">
        <f>SUM(I465:I467)</f>
        <v>0</v>
      </c>
      <c r="J468" s="37"/>
      <c r="K468" s="58"/>
      <c r="L468" s="59">
        <f>SUM(L465:L467)</f>
        <v>0</v>
      </c>
    </row>
    <row r="469" spans="1:12" ht="12.75" customHeight="1">
      <c r="A469" s="72"/>
      <c r="B469" s="72"/>
      <c r="C469" s="72"/>
      <c r="D469" s="72"/>
      <c r="E469" s="72"/>
      <c r="F469" s="53" t="s">
        <v>25</v>
      </c>
      <c r="G469" s="2"/>
      <c r="H469" s="54">
        <f>(28.1)/12</f>
        <v>2.341666666666667</v>
      </c>
      <c r="I469" s="54">
        <f>ROUND(G469*H469*20,0)/20</f>
        <v>0</v>
      </c>
      <c r="J469" s="55"/>
      <c r="K469" s="56">
        <f>76.9/12</f>
        <v>6.408333333333334</v>
      </c>
      <c r="L469" s="56">
        <f>G469*K469</f>
        <v>0</v>
      </c>
    </row>
    <row r="470" spans="1:12" ht="12">
      <c r="A470" s="73"/>
      <c r="B470" s="73"/>
      <c r="C470" s="73"/>
      <c r="D470" s="73"/>
      <c r="E470" s="73"/>
      <c r="F470" s="53" t="s">
        <v>6</v>
      </c>
      <c r="G470" s="2"/>
      <c r="H470" s="54">
        <f>(33)/12</f>
        <v>2.75</v>
      </c>
      <c r="I470" s="54">
        <f>ROUND(G470*H470*20,0)/20</f>
        <v>0</v>
      </c>
      <c r="J470" s="55"/>
      <c r="K470" s="56">
        <f>63/12</f>
        <v>5.25</v>
      </c>
      <c r="L470" s="56">
        <f>G470*K470</f>
        <v>0</v>
      </c>
    </row>
    <row r="471" spans="1:12" ht="12">
      <c r="A471" s="73"/>
      <c r="B471" s="73"/>
      <c r="C471" s="73"/>
      <c r="D471" s="73"/>
      <c r="E471" s="73"/>
      <c r="F471" s="53" t="s">
        <v>7</v>
      </c>
      <c r="G471" s="2"/>
      <c r="H471" s="54">
        <f>(21.4)/12</f>
        <v>1.7833333333333332</v>
      </c>
      <c r="I471" s="54">
        <f>ROUND(G471*H471*20,0)/20</f>
        <v>0</v>
      </c>
      <c r="J471" s="55"/>
      <c r="K471" s="56">
        <f>52.6/12</f>
        <v>4.383333333333334</v>
      </c>
      <c r="L471" s="56">
        <f>G471*K471</f>
        <v>0</v>
      </c>
    </row>
    <row r="472" spans="1:12" ht="12.75">
      <c r="A472" s="74"/>
      <c r="B472" s="74"/>
      <c r="C472" s="74"/>
      <c r="D472" s="74"/>
      <c r="E472" s="74"/>
      <c r="F472" s="75" t="s">
        <v>0</v>
      </c>
      <c r="G472" s="75"/>
      <c r="H472" s="76"/>
      <c r="I472" s="57">
        <f>SUM(I469:I471)</f>
        <v>0</v>
      </c>
      <c r="J472" s="37"/>
      <c r="K472" s="58"/>
      <c r="L472" s="59">
        <f>SUM(L469:L471)</f>
        <v>0</v>
      </c>
    </row>
    <row r="473" spans="1:12" ht="12.75" customHeight="1">
      <c r="A473" s="72"/>
      <c r="B473" s="72"/>
      <c r="C473" s="72"/>
      <c r="D473" s="72"/>
      <c r="E473" s="72"/>
      <c r="F473" s="53" t="s">
        <v>25</v>
      </c>
      <c r="G473" s="2"/>
      <c r="H473" s="54">
        <f>(28.1)/12</f>
        <v>2.341666666666667</v>
      </c>
      <c r="I473" s="54">
        <f>ROUND(G473*H473*20,0)/20</f>
        <v>0</v>
      </c>
      <c r="J473" s="55"/>
      <c r="K473" s="56">
        <f>76.9/12</f>
        <v>6.408333333333334</v>
      </c>
      <c r="L473" s="56">
        <f>G473*K473</f>
        <v>0</v>
      </c>
    </row>
    <row r="474" spans="1:12" ht="12">
      <c r="A474" s="73"/>
      <c r="B474" s="73"/>
      <c r="C474" s="73"/>
      <c r="D474" s="73"/>
      <c r="E474" s="73"/>
      <c r="F474" s="53" t="s">
        <v>6</v>
      </c>
      <c r="G474" s="2"/>
      <c r="H474" s="54">
        <f>(33)/12</f>
        <v>2.75</v>
      </c>
      <c r="I474" s="54">
        <f>ROUND(G474*H474*20,0)/20</f>
        <v>0</v>
      </c>
      <c r="J474" s="55"/>
      <c r="K474" s="56">
        <f>63/12</f>
        <v>5.25</v>
      </c>
      <c r="L474" s="56">
        <f>G474*K474</f>
        <v>0</v>
      </c>
    </row>
    <row r="475" spans="1:12" ht="12">
      <c r="A475" s="73"/>
      <c r="B475" s="73"/>
      <c r="C475" s="73"/>
      <c r="D475" s="73"/>
      <c r="E475" s="73"/>
      <c r="F475" s="53" t="s">
        <v>7</v>
      </c>
      <c r="G475" s="2"/>
      <c r="H475" s="54">
        <f>(21.4)/12</f>
        <v>1.7833333333333332</v>
      </c>
      <c r="I475" s="54">
        <f>ROUND(G475*H475*20,0)/20</f>
        <v>0</v>
      </c>
      <c r="J475" s="55"/>
      <c r="K475" s="56">
        <f>52.6/12</f>
        <v>4.383333333333334</v>
      </c>
      <c r="L475" s="56">
        <f>G475*K475</f>
        <v>0</v>
      </c>
    </row>
    <row r="476" spans="1:12" ht="12.75">
      <c r="A476" s="74"/>
      <c r="B476" s="74"/>
      <c r="C476" s="74"/>
      <c r="D476" s="74"/>
      <c r="E476" s="74"/>
      <c r="F476" s="75" t="s">
        <v>0</v>
      </c>
      <c r="G476" s="75"/>
      <c r="H476" s="76"/>
      <c r="I476" s="57">
        <f>SUM(I473:I475)</f>
        <v>0</v>
      </c>
      <c r="J476" s="37"/>
      <c r="K476" s="58"/>
      <c r="L476" s="59">
        <f>SUM(L473:L475)</f>
        <v>0</v>
      </c>
    </row>
    <row r="477" spans="1:12" ht="12.75" customHeight="1">
      <c r="A477" s="72"/>
      <c r="B477" s="72"/>
      <c r="C477" s="72"/>
      <c r="D477" s="72"/>
      <c r="E477" s="72"/>
      <c r="F477" s="53" t="s">
        <v>25</v>
      </c>
      <c r="G477" s="2"/>
      <c r="H477" s="54">
        <f>(28.1)/12</f>
        <v>2.341666666666667</v>
      </c>
      <c r="I477" s="54">
        <f>ROUND(G477*H477*20,0)/20</f>
        <v>0</v>
      </c>
      <c r="J477" s="55"/>
      <c r="K477" s="56">
        <f>76.9/12</f>
        <v>6.408333333333334</v>
      </c>
      <c r="L477" s="56">
        <f>G477*K477</f>
        <v>0</v>
      </c>
    </row>
    <row r="478" spans="1:12" ht="12">
      <c r="A478" s="73"/>
      <c r="B478" s="73"/>
      <c r="C478" s="73"/>
      <c r="D478" s="73"/>
      <c r="E478" s="73"/>
      <c r="F478" s="53" t="s">
        <v>6</v>
      </c>
      <c r="G478" s="2"/>
      <c r="H478" s="54">
        <f>(33)/12</f>
        <v>2.75</v>
      </c>
      <c r="I478" s="54">
        <f>ROUND(G478*H478*20,0)/20</f>
        <v>0</v>
      </c>
      <c r="J478" s="55"/>
      <c r="K478" s="56">
        <f>63/12</f>
        <v>5.25</v>
      </c>
      <c r="L478" s="56">
        <f>G478*K478</f>
        <v>0</v>
      </c>
    </row>
    <row r="479" spans="1:12" ht="12">
      <c r="A479" s="73"/>
      <c r="B479" s="73"/>
      <c r="C479" s="73"/>
      <c r="D479" s="73"/>
      <c r="E479" s="73"/>
      <c r="F479" s="53" t="s">
        <v>7</v>
      </c>
      <c r="G479" s="2"/>
      <c r="H479" s="54">
        <f>(21.4)/12</f>
        <v>1.7833333333333332</v>
      </c>
      <c r="I479" s="54">
        <f>ROUND(G479*H479*20,0)/20</f>
        <v>0</v>
      </c>
      <c r="J479" s="55"/>
      <c r="K479" s="56">
        <f>52.6/12</f>
        <v>4.383333333333334</v>
      </c>
      <c r="L479" s="56">
        <f>G479*K479</f>
        <v>0</v>
      </c>
    </row>
    <row r="480" spans="1:12" ht="12.75">
      <c r="A480" s="74"/>
      <c r="B480" s="74"/>
      <c r="C480" s="74"/>
      <c r="D480" s="74"/>
      <c r="E480" s="74"/>
      <c r="F480" s="75" t="s">
        <v>0</v>
      </c>
      <c r="G480" s="75"/>
      <c r="H480" s="76"/>
      <c r="I480" s="57">
        <f>SUM(I477:I479)</f>
        <v>0</v>
      </c>
      <c r="J480" s="37"/>
      <c r="K480" s="58"/>
      <c r="L480" s="59">
        <f>SUM(L477:L479)</f>
        <v>0</v>
      </c>
    </row>
    <row r="481" spans="1:12" ht="12.75" customHeight="1">
      <c r="A481" s="72"/>
      <c r="B481" s="72"/>
      <c r="C481" s="72"/>
      <c r="D481" s="72"/>
      <c r="E481" s="72"/>
      <c r="F481" s="53" t="s">
        <v>25</v>
      </c>
      <c r="G481" s="2"/>
      <c r="H481" s="54">
        <f>(28.1)/12</f>
        <v>2.341666666666667</v>
      </c>
      <c r="I481" s="54">
        <f>ROUND(G481*H481*20,0)/20</f>
        <v>0</v>
      </c>
      <c r="J481" s="55"/>
      <c r="K481" s="56">
        <f>76.9/12</f>
        <v>6.408333333333334</v>
      </c>
      <c r="L481" s="56">
        <f>G481*K481</f>
        <v>0</v>
      </c>
    </row>
    <row r="482" spans="1:12" ht="12">
      <c r="A482" s="73"/>
      <c r="B482" s="73"/>
      <c r="C482" s="73"/>
      <c r="D482" s="73"/>
      <c r="E482" s="73"/>
      <c r="F482" s="53" t="s">
        <v>6</v>
      </c>
      <c r="G482" s="2"/>
      <c r="H482" s="54">
        <f>(33)/12</f>
        <v>2.75</v>
      </c>
      <c r="I482" s="54">
        <f>ROUND(G482*H482*20,0)/20</f>
        <v>0</v>
      </c>
      <c r="J482" s="55"/>
      <c r="K482" s="56">
        <f>63/12</f>
        <v>5.25</v>
      </c>
      <c r="L482" s="56">
        <f>G482*K482</f>
        <v>0</v>
      </c>
    </row>
    <row r="483" spans="1:12" ht="12">
      <c r="A483" s="73"/>
      <c r="B483" s="73"/>
      <c r="C483" s="73"/>
      <c r="D483" s="73"/>
      <c r="E483" s="73"/>
      <c r="F483" s="53" t="s">
        <v>7</v>
      </c>
      <c r="G483" s="2"/>
      <c r="H483" s="54">
        <f>(21.4)/12</f>
        <v>1.7833333333333332</v>
      </c>
      <c r="I483" s="54">
        <f>ROUND(G483*H483*20,0)/20</f>
        <v>0</v>
      </c>
      <c r="J483" s="55"/>
      <c r="K483" s="56">
        <f>52.6/12</f>
        <v>4.383333333333334</v>
      </c>
      <c r="L483" s="56">
        <f>G483*K483</f>
        <v>0</v>
      </c>
    </row>
    <row r="484" spans="1:12" ht="12.75">
      <c r="A484" s="74"/>
      <c r="B484" s="74"/>
      <c r="C484" s="74"/>
      <c r="D484" s="74"/>
      <c r="E484" s="74"/>
      <c r="F484" s="75" t="s">
        <v>0</v>
      </c>
      <c r="G484" s="75"/>
      <c r="H484" s="76"/>
      <c r="I484" s="57">
        <f>SUM(I481:I483)</f>
        <v>0</v>
      </c>
      <c r="J484" s="37"/>
      <c r="K484" s="58"/>
      <c r="L484" s="59">
        <f>SUM(L481:L483)</f>
        <v>0</v>
      </c>
    </row>
    <row r="485" spans="1:12" ht="12.75" customHeight="1">
      <c r="A485" s="72"/>
      <c r="B485" s="72"/>
      <c r="C485" s="72"/>
      <c r="D485" s="72"/>
      <c r="E485" s="72"/>
      <c r="F485" s="53" t="s">
        <v>25</v>
      </c>
      <c r="G485" s="2"/>
      <c r="H485" s="54">
        <f>(28.1)/12</f>
        <v>2.341666666666667</v>
      </c>
      <c r="I485" s="54">
        <f>ROUND(G485*H485*20,0)/20</f>
        <v>0</v>
      </c>
      <c r="J485" s="55"/>
      <c r="K485" s="56">
        <f>76.9/12</f>
        <v>6.408333333333334</v>
      </c>
      <c r="L485" s="56">
        <f>G485*K485</f>
        <v>0</v>
      </c>
    </row>
    <row r="486" spans="1:12" ht="12">
      <c r="A486" s="73"/>
      <c r="B486" s="73"/>
      <c r="C486" s="73"/>
      <c r="D486" s="73"/>
      <c r="E486" s="73"/>
      <c r="F486" s="53" t="s">
        <v>6</v>
      </c>
      <c r="G486" s="2"/>
      <c r="H486" s="54">
        <f>(33)/12</f>
        <v>2.75</v>
      </c>
      <c r="I486" s="54">
        <f>ROUND(G486*H486*20,0)/20</f>
        <v>0</v>
      </c>
      <c r="J486" s="55"/>
      <c r="K486" s="56">
        <f>63/12</f>
        <v>5.25</v>
      </c>
      <c r="L486" s="56">
        <f>G486*K486</f>
        <v>0</v>
      </c>
    </row>
    <row r="487" spans="1:12" ht="12">
      <c r="A487" s="73"/>
      <c r="B487" s="73"/>
      <c r="C487" s="73"/>
      <c r="D487" s="73"/>
      <c r="E487" s="73"/>
      <c r="F487" s="53" t="s">
        <v>7</v>
      </c>
      <c r="G487" s="2"/>
      <c r="H487" s="54">
        <f>(21.4)/12</f>
        <v>1.7833333333333332</v>
      </c>
      <c r="I487" s="54">
        <f>ROUND(G487*H487*20,0)/20</f>
        <v>0</v>
      </c>
      <c r="J487" s="55"/>
      <c r="K487" s="56">
        <f>52.6/12</f>
        <v>4.383333333333334</v>
      </c>
      <c r="L487" s="56">
        <f>G487*K487</f>
        <v>0</v>
      </c>
    </row>
    <row r="488" spans="1:12" ht="12.75">
      <c r="A488" s="74"/>
      <c r="B488" s="74"/>
      <c r="C488" s="74"/>
      <c r="D488" s="74"/>
      <c r="E488" s="74"/>
      <c r="F488" s="75" t="s">
        <v>0</v>
      </c>
      <c r="G488" s="75"/>
      <c r="H488" s="76"/>
      <c r="I488" s="57">
        <f>SUM(I485:I487)</f>
        <v>0</v>
      </c>
      <c r="J488" s="37"/>
      <c r="K488" s="58"/>
      <c r="L488" s="59">
        <f>SUM(L485:L487)</f>
        <v>0</v>
      </c>
    </row>
    <row r="489" spans="1:12" ht="12.75" customHeight="1">
      <c r="A489" s="72"/>
      <c r="B489" s="72"/>
      <c r="C489" s="72"/>
      <c r="D489" s="72"/>
      <c r="E489" s="72"/>
      <c r="F489" s="53" t="s">
        <v>25</v>
      </c>
      <c r="G489" s="2"/>
      <c r="H489" s="54">
        <f>(28.1)/12</f>
        <v>2.341666666666667</v>
      </c>
      <c r="I489" s="54">
        <f>ROUND(G489*H489*20,0)/20</f>
        <v>0</v>
      </c>
      <c r="J489" s="55"/>
      <c r="K489" s="56">
        <f>76.9/12</f>
        <v>6.408333333333334</v>
      </c>
      <c r="L489" s="56">
        <f>G489*K489</f>
        <v>0</v>
      </c>
    </row>
    <row r="490" spans="1:12" ht="12">
      <c r="A490" s="73"/>
      <c r="B490" s="73"/>
      <c r="C490" s="73"/>
      <c r="D490" s="73"/>
      <c r="E490" s="73"/>
      <c r="F490" s="53" t="s">
        <v>6</v>
      </c>
      <c r="G490" s="2"/>
      <c r="H490" s="54">
        <f>(33)/12</f>
        <v>2.75</v>
      </c>
      <c r="I490" s="54">
        <f>ROUND(G490*H490*20,0)/20</f>
        <v>0</v>
      </c>
      <c r="J490" s="55"/>
      <c r="K490" s="56">
        <f>63/12</f>
        <v>5.25</v>
      </c>
      <c r="L490" s="56">
        <f>G490*K490</f>
        <v>0</v>
      </c>
    </row>
    <row r="491" spans="1:12" ht="12">
      <c r="A491" s="73"/>
      <c r="B491" s="73"/>
      <c r="C491" s="73"/>
      <c r="D491" s="73"/>
      <c r="E491" s="73"/>
      <c r="F491" s="53" t="s">
        <v>7</v>
      </c>
      <c r="G491" s="2"/>
      <c r="H491" s="54">
        <f>(21.4)/12</f>
        <v>1.7833333333333332</v>
      </c>
      <c r="I491" s="54">
        <f>ROUND(G491*H491*20,0)/20</f>
        <v>0</v>
      </c>
      <c r="J491" s="55"/>
      <c r="K491" s="56">
        <f>52.6/12</f>
        <v>4.383333333333334</v>
      </c>
      <c r="L491" s="56">
        <f>G491*K491</f>
        <v>0</v>
      </c>
    </row>
    <row r="492" spans="1:12" ht="12.75">
      <c r="A492" s="74"/>
      <c r="B492" s="74"/>
      <c r="C492" s="74"/>
      <c r="D492" s="74"/>
      <c r="E492" s="74"/>
      <c r="F492" s="75" t="s">
        <v>0</v>
      </c>
      <c r="G492" s="75"/>
      <c r="H492" s="76"/>
      <c r="I492" s="57">
        <f>SUM(I489:I491)</f>
        <v>0</v>
      </c>
      <c r="J492" s="37"/>
      <c r="K492" s="58"/>
      <c r="L492" s="59">
        <f>SUM(L489:L491)</f>
        <v>0</v>
      </c>
    </row>
    <row r="493" spans="1:12" ht="12.75" customHeight="1">
      <c r="A493" s="72"/>
      <c r="B493" s="72"/>
      <c r="C493" s="72"/>
      <c r="D493" s="72"/>
      <c r="E493" s="72"/>
      <c r="F493" s="53" t="s">
        <v>25</v>
      </c>
      <c r="G493" s="2"/>
      <c r="H493" s="54">
        <f>(28.1)/12</f>
        <v>2.341666666666667</v>
      </c>
      <c r="I493" s="54">
        <f>ROUND(G493*H493*20,0)/20</f>
        <v>0</v>
      </c>
      <c r="J493" s="55"/>
      <c r="K493" s="56">
        <f>76.9/12</f>
        <v>6.408333333333334</v>
      </c>
      <c r="L493" s="56">
        <f>G493*K493</f>
        <v>0</v>
      </c>
    </row>
    <row r="494" spans="1:12" ht="12">
      <c r="A494" s="73"/>
      <c r="B494" s="73"/>
      <c r="C494" s="73"/>
      <c r="D494" s="73"/>
      <c r="E494" s="73"/>
      <c r="F494" s="53" t="s">
        <v>6</v>
      </c>
      <c r="G494" s="2"/>
      <c r="H494" s="54">
        <f>(33)/12</f>
        <v>2.75</v>
      </c>
      <c r="I494" s="54">
        <f>ROUND(G494*H494*20,0)/20</f>
        <v>0</v>
      </c>
      <c r="J494" s="55"/>
      <c r="K494" s="56">
        <f>63/12</f>
        <v>5.25</v>
      </c>
      <c r="L494" s="56">
        <f>G494*K494</f>
        <v>0</v>
      </c>
    </row>
    <row r="495" spans="1:12" ht="12">
      <c r="A495" s="73"/>
      <c r="B495" s="73"/>
      <c r="C495" s="73"/>
      <c r="D495" s="73"/>
      <c r="E495" s="73"/>
      <c r="F495" s="53" t="s">
        <v>7</v>
      </c>
      <c r="G495" s="2"/>
      <c r="H495" s="54">
        <f>(21.4)/12</f>
        <v>1.7833333333333332</v>
      </c>
      <c r="I495" s="54">
        <f>ROUND(G495*H495*20,0)/20</f>
        <v>0</v>
      </c>
      <c r="J495" s="55"/>
      <c r="K495" s="56">
        <f>52.6/12</f>
        <v>4.383333333333334</v>
      </c>
      <c r="L495" s="56">
        <f>G495*K495</f>
        <v>0</v>
      </c>
    </row>
    <row r="496" spans="1:12" ht="12.75">
      <c r="A496" s="74"/>
      <c r="B496" s="74"/>
      <c r="C496" s="74"/>
      <c r="D496" s="74"/>
      <c r="E496" s="74"/>
      <c r="F496" s="75" t="s">
        <v>0</v>
      </c>
      <c r="G496" s="75"/>
      <c r="H496" s="76"/>
      <c r="I496" s="57">
        <f>SUM(I493:I495)</f>
        <v>0</v>
      </c>
      <c r="J496" s="37"/>
      <c r="K496" s="58"/>
      <c r="L496" s="59">
        <f>SUM(L493:L495)</f>
        <v>0</v>
      </c>
    </row>
    <row r="497" spans="1:12" ht="12.75" customHeight="1">
      <c r="A497" s="72"/>
      <c r="B497" s="72"/>
      <c r="C497" s="72"/>
      <c r="D497" s="72"/>
      <c r="E497" s="72"/>
      <c r="F497" s="53" t="s">
        <v>25</v>
      </c>
      <c r="G497" s="2"/>
      <c r="H497" s="54">
        <f>(28.1)/12</f>
        <v>2.341666666666667</v>
      </c>
      <c r="I497" s="54">
        <f>ROUND(G497*H497*20,0)/20</f>
        <v>0</v>
      </c>
      <c r="J497" s="55"/>
      <c r="K497" s="56">
        <f>76.9/12</f>
        <v>6.408333333333334</v>
      </c>
      <c r="L497" s="56">
        <f>G497*K497</f>
        <v>0</v>
      </c>
    </row>
    <row r="498" spans="1:12" ht="12">
      <c r="A498" s="73"/>
      <c r="B498" s="73"/>
      <c r="C498" s="73"/>
      <c r="D498" s="73"/>
      <c r="E498" s="73"/>
      <c r="F498" s="53" t="s">
        <v>6</v>
      </c>
      <c r="G498" s="2"/>
      <c r="H498" s="54">
        <f>(33)/12</f>
        <v>2.75</v>
      </c>
      <c r="I498" s="54">
        <f>ROUND(G498*H498*20,0)/20</f>
        <v>0</v>
      </c>
      <c r="J498" s="55"/>
      <c r="K498" s="56">
        <f>63/12</f>
        <v>5.25</v>
      </c>
      <c r="L498" s="56">
        <f>G498*K498</f>
        <v>0</v>
      </c>
    </row>
    <row r="499" spans="1:12" ht="12">
      <c r="A499" s="73"/>
      <c r="B499" s="73"/>
      <c r="C499" s="73"/>
      <c r="D499" s="73"/>
      <c r="E499" s="73"/>
      <c r="F499" s="53" t="s">
        <v>7</v>
      </c>
      <c r="G499" s="2"/>
      <c r="H499" s="54">
        <f>(21.4)/12</f>
        <v>1.7833333333333332</v>
      </c>
      <c r="I499" s="54">
        <f>ROUND(G499*H499*20,0)/20</f>
        <v>0</v>
      </c>
      <c r="J499" s="55"/>
      <c r="K499" s="56">
        <f>52.6/12</f>
        <v>4.383333333333334</v>
      </c>
      <c r="L499" s="56">
        <f>G499*K499</f>
        <v>0</v>
      </c>
    </row>
    <row r="500" spans="1:12" ht="12.75">
      <c r="A500" s="74"/>
      <c r="B500" s="74"/>
      <c r="C500" s="74"/>
      <c r="D500" s="74"/>
      <c r="E500" s="74"/>
      <c r="F500" s="75" t="s">
        <v>0</v>
      </c>
      <c r="G500" s="75"/>
      <c r="H500" s="76"/>
      <c r="I500" s="57">
        <f>SUM(I497:I499)</f>
        <v>0</v>
      </c>
      <c r="J500" s="37"/>
      <c r="K500" s="58"/>
      <c r="L500" s="59">
        <f>SUM(L497:L499)</f>
        <v>0</v>
      </c>
    </row>
    <row r="501" spans="1:12" ht="12.75" customHeight="1">
      <c r="A501" s="72"/>
      <c r="B501" s="72"/>
      <c r="C501" s="72"/>
      <c r="D501" s="72"/>
      <c r="E501" s="72"/>
      <c r="F501" s="53" t="s">
        <v>25</v>
      </c>
      <c r="G501" s="2"/>
      <c r="H501" s="54">
        <f>(28.1)/12</f>
        <v>2.341666666666667</v>
      </c>
      <c r="I501" s="54">
        <f>ROUND(G501*H501*20,0)/20</f>
        <v>0</v>
      </c>
      <c r="J501" s="55"/>
      <c r="K501" s="56">
        <f>76.9/12</f>
        <v>6.408333333333334</v>
      </c>
      <c r="L501" s="56">
        <f>G501*K501</f>
        <v>0</v>
      </c>
    </row>
    <row r="502" spans="1:12" ht="12">
      <c r="A502" s="73"/>
      <c r="B502" s="73"/>
      <c r="C502" s="73"/>
      <c r="D502" s="73"/>
      <c r="E502" s="73"/>
      <c r="F502" s="53" t="s">
        <v>6</v>
      </c>
      <c r="G502" s="2"/>
      <c r="H502" s="54">
        <f>(33)/12</f>
        <v>2.75</v>
      </c>
      <c r="I502" s="54">
        <f>ROUND(G502*H502*20,0)/20</f>
        <v>0</v>
      </c>
      <c r="J502" s="55"/>
      <c r="K502" s="56">
        <f>63/12</f>
        <v>5.25</v>
      </c>
      <c r="L502" s="56">
        <f>G502*K502</f>
        <v>0</v>
      </c>
    </row>
    <row r="503" spans="1:12" ht="12">
      <c r="A503" s="73"/>
      <c r="B503" s="73"/>
      <c r="C503" s="73"/>
      <c r="D503" s="73"/>
      <c r="E503" s="73"/>
      <c r="F503" s="53" t="s">
        <v>7</v>
      </c>
      <c r="G503" s="2"/>
      <c r="H503" s="54">
        <f>(21.4)/12</f>
        <v>1.7833333333333332</v>
      </c>
      <c r="I503" s="54">
        <f>ROUND(G503*H503*20,0)/20</f>
        <v>0</v>
      </c>
      <c r="J503" s="55"/>
      <c r="K503" s="56">
        <f>52.6/12</f>
        <v>4.383333333333334</v>
      </c>
      <c r="L503" s="56">
        <f>G503*K503</f>
        <v>0</v>
      </c>
    </row>
    <row r="504" spans="1:12" ht="12.75">
      <c r="A504" s="74"/>
      <c r="B504" s="74"/>
      <c r="C504" s="74"/>
      <c r="D504" s="74"/>
      <c r="E504" s="74"/>
      <c r="F504" s="75" t="s">
        <v>0</v>
      </c>
      <c r="G504" s="75"/>
      <c r="H504" s="76"/>
      <c r="I504" s="57">
        <f>SUM(I501:I503)</f>
        <v>0</v>
      </c>
      <c r="J504" s="37"/>
      <c r="K504" s="58"/>
      <c r="L504" s="59">
        <f>SUM(L501:L503)</f>
        <v>0</v>
      </c>
    </row>
    <row r="505" spans="1:12" ht="12.75" customHeight="1">
      <c r="A505" s="72"/>
      <c r="B505" s="72"/>
      <c r="C505" s="72"/>
      <c r="D505" s="72"/>
      <c r="E505" s="72"/>
      <c r="F505" s="53" t="s">
        <v>25</v>
      </c>
      <c r="G505" s="2"/>
      <c r="H505" s="54">
        <f>(28.1)/12</f>
        <v>2.341666666666667</v>
      </c>
      <c r="I505" s="54">
        <f>ROUND(G505*H505*20,0)/20</f>
        <v>0</v>
      </c>
      <c r="J505" s="55"/>
      <c r="K505" s="56">
        <f>76.9/12</f>
        <v>6.408333333333334</v>
      </c>
      <c r="L505" s="56">
        <f>G505*K505</f>
        <v>0</v>
      </c>
    </row>
    <row r="506" spans="1:12" ht="12">
      <c r="A506" s="73"/>
      <c r="B506" s="73"/>
      <c r="C506" s="73"/>
      <c r="D506" s="73"/>
      <c r="E506" s="73"/>
      <c r="F506" s="53" t="s">
        <v>6</v>
      </c>
      <c r="G506" s="2"/>
      <c r="H506" s="54">
        <f>(33)/12</f>
        <v>2.75</v>
      </c>
      <c r="I506" s="54">
        <f>ROUND(G506*H506*20,0)/20</f>
        <v>0</v>
      </c>
      <c r="J506" s="55"/>
      <c r="K506" s="56">
        <f>63/12</f>
        <v>5.25</v>
      </c>
      <c r="L506" s="56">
        <f>G506*K506</f>
        <v>0</v>
      </c>
    </row>
    <row r="507" spans="1:12" ht="12">
      <c r="A507" s="73"/>
      <c r="B507" s="73"/>
      <c r="C507" s="73"/>
      <c r="D507" s="73"/>
      <c r="E507" s="73"/>
      <c r="F507" s="53" t="s">
        <v>7</v>
      </c>
      <c r="G507" s="2"/>
      <c r="H507" s="54">
        <f>(21.4)/12</f>
        <v>1.7833333333333332</v>
      </c>
      <c r="I507" s="54">
        <f>ROUND(G507*H507*20,0)/20</f>
        <v>0</v>
      </c>
      <c r="J507" s="55"/>
      <c r="K507" s="56">
        <f>52.6/12</f>
        <v>4.383333333333334</v>
      </c>
      <c r="L507" s="56">
        <f>G507*K507</f>
        <v>0</v>
      </c>
    </row>
    <row r="508" spans="1:12" ht="12.75">
      <c r="A508" s="74"/>
      <c r="B508" s="74"/>
      <c r="C508" s="74"/>
      <c r="D508" s="74"/>
      <c r="E508" s="74"/>
      <c r="F508" s="75" t="s">
        <v>0</v>
      </c>
      <c r="G508" s="75"/>
      <c r="H508" s="76"/>
      <c r="I508" s="57">
        <f>SUM(I505:I507)</f>
        <v>0</v>
      </c>
      <c r="J508" s="37"/>
      <c r="K508" s="58"/>
      <c r="L508" s="59">
        <f>SUM(L505:L507)</f>
        <v>0</v>
      </c>
    </row>
    <row r="509" spans="1:12" ht="12.75" customHeight="1">
      <c r="A509" s="72"/>
      <c r="B509" s="72"/>
      <c r="C509" s="72"/>
      <c r="D509" s="72"/>
      <c r="E509" s="72"/>
      <c r="F509" s="53" t="s">
        <v>25</v>
      </c>
      <c r="G509" s="2"/>
      <c r="H509" s="54">
        <f>(28.1)/12</f>
        <v>2.341666666666667</v>
      </c>
      <c r="I509" s="54">
        <f>ROUND(G509*H509*20,0)/20</f>
        <v>0</v>
      </c>
      <c r="J509" s="55"/>
      <c r="K509" s="56">
        <f>76.9/12</f>
        <v>6.408333333333334</v>
      </c>
      <c r="L509" s="56">
        <f>G509*K509</f>
        <v>0</v>
      </c>
    </row>
    <row r="510" spans="1:12" ht="12">
      <c r="A510" s="73"/>
      <c r="B510" s="73"/>
      <c r="C510" s="73"/>
      <c r="D510" s="73"/>
      <c r="E510" s="73"/>
      <c r="F510" s="53" t="s">
        <v>6</v>
      </c>
      <c r="G510" s="2"/>
      <c r="H510" s="54">
        <f>(33)/12</f>
        <v>2.75</v>
      </c>
      <c r="I510" s="54">
        <f>ROUND(G510*H510*20,0)/20</f>
        <v>0</v>
      </c>
      <c r="J510" s="55"/>
      <c r="K510" s="56">
        <f>63/12</f>
        <v>5.25</v>
      </c>
      <c r="L510" s="56">
        <f>G510*K510</f>
        <v>0</v>
      </c>
    </row>
    <row r="511" spans="1:12" ht="12">
      <c r="A511" s="73"/>
      <c r="B511" s="73"/>
      <c r="C511" s="73"/>
      <c r="D511" s="73"/>
      <c r="E511" s="73"/>
      <c r="F511" s="53" t="s">
        <v>7</v>
      </c>
      <c r="G511" s="2"/>
      <c r="H511" s="54">
        <f>(21.4)/12</f>
        <v>1.7833333333333332</v>
      </c>
      <c r="I511" s="54">
        <f>ROUND(G511*H511*20,0)/20</f>
        <v>0</v>
      </c>
      <c r="J511" s="55"/>
      <c r="K511" s="56">
        <f>52.6/12</f>
        <v>4.383333333333334</v>
      </c>
      <c r="L511" s="56">
        <f>G511*K511</f>
        <v>0</v>
      </c>
    </row>
    <row r="512" spans="1:12" ht="12.75">
      <c r="A512" s="74"/>
      <c r="B512" s="74"/>
      <c r="C512" s="74"/>
      <c r="D512" s="74"/>
      <c r="E512" s="74"/>
      <c r="F512" s="75" t="s">
        <v>0</v>
      </c>
      <c r="G512" s="75"/>
      <c r="H512" s="76"/>
      <c r="I512" s="57">
        <f>SUM(I509:I511)</f>
        <v>0</v>
      </c>
      <c r="J512" s="37"/>
      <c r="K512" s="58"/>
      <c r="L512" s="59">
        <f>SUM(L509:L511)</f>
        <v>0</v>
      </c>
    </row>
    <row r="513" spans="1:12" ht="12.75" customHeight="1">
      <c r="A513" s="72"/>
      <c r="B513" s="72"/>
      <c r="C513" s="72"/>
      <c r="D513" s="72"/>
      <c r="E513" s="72"/>
      <c r="F513" s="53" t="s">
        <v>25</v>
      </c>
      <c r="G513" s="2"/>
      <c r="H513" s="54">
        <f>(28.1)/12</f>
        <v>2.341666666666667</v>
      </c>
      <c r="I513" s="54">
        <f>ROUND(G513*H513*20,0)/20</f>
        <v>0</v>
      </c>
      <c r="J513" s="55"/>
      <c r="K513" s="56">
        <f>76.9/12</f>
        <v>6.408333333333334</v>
      </c>
      <c r="L513" s="56">
        <f>G513*K513</f>
        <v>0</v>
      </c>
    </row>
    <row r="514" spans="1:12" ht="12">
      <c r="A514" s="73"/>
      <c r="B514" s="73"/>
      <c r="C514" s="73"/>
      <c r="D514" s="73"/>
      <c r="E514" s="73"/>
      <c r="F514" s="53" t="s">
        <v>6</v>
      </c>
      <c r="G514" s="2"/>
      <c r="H514" s="54">
        <f>(33)/12</f>
        <v>2.75</v>
      </c>
      <c r="I514" s="54">
        <f>ROUND(G514*H514*20,0)/20</f>
        <v>0</v>
      </c>
      <c r="J514" s="55"/>
      <c r="K514" s="56">
        <f>63/12</f>
        <v>5.25</v>
      </c>
      <c r="L514" s="56">
        <f>G514*K514</f>
        <v>0</v>
      </c>
    </row>
    <row r="515" spans="1:12" ht="12">
      <c r="A515" s="73"/>
      <c r="B515" s="73"/>
      <c r="C515" s="73"/>
      <c r="D515" s="73"/>
      <c r="E515" s="73"/>
      <c r="F515" s="53" t="s">
        <v>7</v>
      </c>
      <c r="G515" s="2"/>
      <c r="H515" s="54">
        <f>(21.4)/12</f>
        <v>1.7833333333333332</v>
      </c>
      <c r="I515" s="54">
        <f>ROUND(G515*H515*20,0)/20</f>
        <v>0</v>
      </c>
      <c r="J515" s="55"/>
      <c r="K515" s="56">
        <f>52.6/12</f>
        <v>4.383333333333334</v>
      </c>
      <c r="L515" s="56">
        <f>G515*K515</f>
        <v>0</v>
      </c>
    </row>
    <row r="516" spans="1:12" ht="12.75">
      <c r="A516" s="74"/>
      <c r="B516" s="74"/>
      <c r="C516" s="74"/>
      <c r="D516" s="74"/>
      <c r="E516" s="74"/>
      <c r="F516" s="75" t="s">
        <v>0</v>
      </c>
      <c r="G516" s="75"/>
      <c r="H516" s="76"/>
      <c r="I516" s="57">
        <f>SUM(I513:I515)</f>
        <v>0</v>
      </c>
      <c r="J516" s="37"/>
      <c r="K516" s="58"/>
      <c r="L516" s="59">
        <f>SUM(L513:L515)</f>
        <v>0</v>
      </c>
    </row>
    <row r="517" spans="1:12" ht="12.75" customHeight="1">
      <c r="A517" s="72"/>
      <c r="B517" s="72"/>
      <c r="C517" s="72"/>
      <c r="D517" s="72"/>
      <c r="E517" s="72"/>
      <c r="F517" s="53" t="s">
        <v>25</v>
      </c>
      <c r="G517" s="2"/>
      <c r="H517" s="54">
        <f>(28.1)/12</f>
        <v>2.341666666666667</v>
      </c>
      <c r="I517" s="54">
        <f>ROUND(G517*H517*20,0)/20</f>
        <v>0</v>
      </c>
      <c r="J517" s="55"/>
      <c r="K517" s="56">
        <f>76.9/12</f>
        <v>6.408333333333334</v>
      </c>
      <c r="L517" s="56">
        <f>G517*K517</f>
        <v>0</v>
      </c>
    </row>
    <row r="518" spans="1:12" ht="12">
      <c r="A518" s="73"/>
      <c r="B518" s="73"/>
      <c r="C518" s="73"/>
      <c r="D518" s="73"/>
      <c r="E518" s="73"/>
      <c r="F518" s="53" t="s">
        <v>6</v>
      </c>
      <c r="G518" s="2"/>
      <c r="H518" s="54">
        <f>(33)/12</f>
        <v>2.75</v>
      </c>
      <c r="I518" s="54">
        <f>ROUND(G518*H518*20,0)/20</f>
        <v>0</v>
      </c>
      <c r="J518" s="55"/>
      <c r="K518" s="56">
        <f>63/12</f>
        <v>5.25</v>
      </c>
      <c r="L518" s="56">
        <f>G518*K518</f>
        <v>0</v>
      </c>
    </row>
    <row r="519" spans="1:12" ht="12">
      <c r="A519" s="73"/>
      <c r="B519" s="73"/>
      <c r="C519" s="73"/>
      <c r="D519" s="73"/>
      <c r="E519" s="73"/>
      <c r="F519" s="53" t="s">
        <v>7</v>
      </c>
      <c r="G519" s="2"/>
      <c r="H519" s="54">
        <f>(21.4)/12</f>
        <v>1.7833333333333332</v>
      </c>
      <c r="I519" s="54">
        <f>ROUND(G519*H519*20,0)/20</f>
        <v>0</v>
      </c>
      <c r="J519" s="55"/>
      <c r="K519" s="56">
        <f>52.6/12</f>
        <v>4.383333333333334</v>
      </c>
      <c r="L519" s="56">
        <f>G519*K519</f>
        <v>0</v>
      </c>
    </row>
    <row r="520" spans="1:12" ht="12.75">
      <c r="A520" s="74"/>
      <c r="B520" s="74"/>
      <c r="C520" s="74"/>
      <c r="D520" s="74"/>
      <c r="E520" s="74"/>
      <c r="F520" s="75" t="s">
        <v>0</v>
      </c>
      <c r="G520" s="75"/>
      <c r="H520" s="76"/>
      <c r="I520" s="57">
        <f>SUM(I517:I519)</f>
        <v>0</v>
      </c>
      <c r="J520" s="37"/>
      <c r="K520" s="58"/>
      <c r="L520" s="59">
        <f>SUM(L517:L519)</f>
        <v>0</v>
      </c>
    </row>
    <row r="521" spans="1:12" ht="12.75" customHeight="1">
      <c r="A521" s="72"/>
      <c r="B521" s="72"/>
      <c r="C521" s="72"/>
      <c r="D521" s="72"/>
      <c r="E521" s="72"/>
      <c r="F521" s="53" t="s">
        <v>25</v>
      </c>
      <c r="G521" s="2"/>
      <c r="H521" s="54">
        <f>(28.1)/12</f>
        <v>2.341666666666667</v>
      </c>
      <c r="I521" s="54">
        <f>ROUND(G521*H521*20,0)/20</f>
        <v>0</v>
      </c>
      <c r="J521" s="55"/>
      <c r="K521" s="56">
        <f>76.9/12</f>
        <v>6.408333333333334</v>
      </c>
      <c r="L521" s="56">
        <f>G521*K521</f>
        <v>0</v>
      </c>
    </row>
    <row r="522" spans="1:12" ht="12">
      <c r="A522" s="73"/>
      <c r="B522" s="73"/>
      <c r="C522" s="73"/>
      <c r="D522" s="73"/>
      <c r="E522" s="73"/>
      <c r="F522" s="53" t="s">
        <v>6</v>
      </c>
      <c r="G522" s="2"/>
      <c r="H522" s="54">
        <f>(33)/12</f>
        <v>2.75</v>
      </c>
      <c r="I522" s="54">
        <f>ROUND(G522*H522*20,0)/20</f>
        <v>0</v>
      </c>
      <c r="J522" s="55"/>
      <c r="K522" s="56">
        <f>63/12</f>
        <v>5.25</v>
      </c>
      <c r="L522" s="56">
        <f>G522*K522</f>
        <v>0</v>
      </c>
    </row>
    <row r="523" spans="1:12" ht="12">
      <c r="A523" s="73"/>
      <c r="B523" s="73"/>
      <c r="C523" s="73"/>
      <c r="D523" s="73"/>
      <c r="E523" s="73"/>
      <c r="F523" s="53" t="s">
        <v>7</v>
      </c>
      <c r="G523" s="2"/>
      <c r="H523" s="54">
        <f>(21.4)/12</f>
        <v>1.7833333333333332</v>
      </c>
      <c r="I523" s="54">
        <f>ROUND(G523*H523*20,0)/20</f>
        <v>0</v>
      </c>
      <c r="J523" s="55"/>
      <c r="K523" s="56">
        <f>52.6/12</f>
        <v>4.383333333333334</v>
      </c>
      <c r="L523" s="56">
        <f>G523*K523</f>
        <v>0</v>
      </c>
    </row>
    <row r="524" spans="1:12" ht="12.75">
      <c r="A524" s="74"/>
      <c r="B524" s="74"/>
      <c r="C524" s="74"/>
      <c r="D524" s="74"/>
      <c r="E524" s="74"/>
      <c r="F524" s="75" t="s">
        <v>0</v>
      </c>
      <c r="G524" s="75"/>
      <c r="H524" s="76"/>
      <c r="I524" s="57">
        <f>SUM(I521:I523)</f>
        <v>0</v>
      </c>
      <c r="J524" s="37"/>
      <c r="K524" s="58"/>
      <c r="L524" s="59">
        <f>SUM(L521:L523)</f>
        <v>0</v>
      </c>
    </row>
    <row r="525" spans="1:12" ht="12.75" customHeight="1">
      <c r="A525" s="72"/>
      <c r="B525" s="72"/>
      <c r="C525" s="72"/>
      <c r="D525" s="72"/>
      <c r="E525" s="72"/>
      <c r="F525" s="53" t="s">
        <v>25</v>
      </c>
      <c r="G525" s="2"/>
      <c r="H525" s="54">
        <f>(28.1)/12</f>
        <v>2.341666666666667</v>
      </c>
      <c r="I525" s="54">
        <f>ROUND(G525*H525*20,0)/20</f>
        <v>0</v>
      </c>
      <c r="J525" s="55"/>
      <c r="K525" s="56">
        <f>76.9/12</f>
        <v>6.408333333333334</v>
      </c>
      <c r="L525" s="56">
        <f>G525*K525</f>
        <v>0</v>
      </c>
    </row>
    <row r="526" spans="1:12" ht="12">
      <c r="A526" s="73"/>
      <c r="B526" s="73"/>
      <c r="C526" s="73"/>
      <c r="D526" s="73"/>
      <c r="E526" s="73"/>
      <c r="F526" s="53" t="s">
        <v>6</v>
      </c>
      <c r="G526" s="2"/>
      <c r="H526" s="54">
        <f>(33)/12</f>
        <v>2.75</v>
      </c>
      <c r="I526" s="54">
        <f>ROUND(G526*H526*20,0)/20</f>
        <v>0</v>
      </c>
      <c r="J526" s="55"/>
      <c r="K526" s="56">
        <f>63/12</f>
        <v>5.25</v>
      </c>
      <c r="L526" s="56">
        <f>G526*K526</f>
        <v>0</v>
      </c>
    </row>
    <row r="527" spans="1:12" ht="12">
      <c r="A527" s="73"/>
      <c r="B527" s="73"/>
      <c r="C527" s="73"/>
      <c r="D527" s="73"/>
      <c r="E527" s="73"/>
      <c r="F527" s="53" t="s">
        <v>7</v>
      </c>
      <c r="G527" s="2"/>
      <c r="H527" s="54">
        <f>(21.4)/12</f>
        <v>1.7833333333333332</v>
      </c>
      <c r="I527" s="54">
        <f>ROUND(G527*H527*20,0)/20</f>
        <v>0</v>
      </c>
      <c r="J527" s="55"/>
      <c r="K527" s="56">
        <f>52.6/12</f>
        <v>4.383333333333334</v>
      </c>
      <c r="L527" s="56">
        <f>G527*K527</f>
        <v>0</v>
      </c>
    </row>
    <row r="528" spans="1:12" ht="12.75">
      <c r="A528" s="74"/>
      <c r="B528" s="74"/>
      <c r="C528" s="74"/>
      <c r="D528" s="74"/>
      <c r="E528" s="74"/>
      <c r="F528" s="75" t="s">
        <v>0</v>
      </c>
      <c r="G528" s="75"/>
      <c r="H528" s="76"/>
      <c r="I528" s="57">
        <f>SUM(I525:I527)</f>
        <v>0</v>
      </c>
      <c r="J528" s="37"/>
      <c r="K528" s="58"/>
      <c r="L528" s="59">
        <f>SUM(L525:L527)</f>
        <v>0</v>
      </c>
    </row>
    <row r="529" spans="1:12" ht="12.75" customHeight="1">
      <c r="A529" s="72"/>
      <c r="B529" s="72"/>
      <c r="C529" s="72"/>
      <c r="D529" s="72"/>
      <c r="E529" s="72"/>
      <c r="F529" s="53" t="s">
        <v>25</v>
      </c>
      <c r="G529" s="2"/>
      <c r="H529" s="54">
        <f>(28.1)/12</f>
        <v>2.341666666666667</v>
      </c>
      <c r="I529" s="54">
        <f>ROUND(G529*H529*20,0)/20</f>
        <v>0</v>
      </c>
      <c r="J529" s="55"/>
      <c r="K529" s="56">
        <f>76.9/12</f>
        <v>6.408333333333334</v>
      </c>
      <c r="L529" s="56">
        <f>G529*K529</f>
        <v>0</v>
      </c>
    </row>
    <row r="530" spans="1:12" ht="12">
      <c r="A530" s="73"/>
      <c r="B530" s="73"/>
      <c r="C530" s="73"/>
      <c r="D530" s="73"/>
      <c r="E530" s="73"/>
      <c r="F530" s="53" t="s">
        <v>6</v>
      </c>
      <c r="G530" s="2"/>
      <c r="H530" s="54">
        <f>(33)/12</f>
        <v>2.75</v>
      </c>
      <c r="I530" s="54">
        <f>ROUND(G530*H530*20,0)/20</f>
        <v>0</v>
      </c>
      <c r="J530" s="55"/>
      <c r="K530" s="56">
        <f>63/12</f>
        <v>5.25</v>
      </c>
      <c r="L530" s="56">
        <f>G530*K530</f>
        <v>0</v>
      </c>
    </row>
    <row r="531" spans="1:12" ht="12">
      <c r="A531" s="73"/>
      <c r="B531" s="73"/>
      <c r="C531" s="73"/>
      <c r="D531" s="73"/>
      <c r="E531" s="73"/>
      <c r="F531" s="53" t="s">
        <v>7</v>
      </c>
      <c r="G531" s="2"/>
      <c r="H531" s="54">
        <f>(21.4)/12</f>
        <v>1.7833333333333332</v>
      </c>
      <c r="I531" s="54">
        <f>ROUND(G531*H531*20,0)/20</f>
        <v>0</v>
      </c>
      <c r="J531" s="55"/>
      <c r="K531" s="56">
        <f>52.6/12</f>
        <v>4.383333333333334</v>
      </c>
      <c r="L531" s="56">
        <f>G531*K531</f>
        <v>0</v>
      </c>
    </row>
    <row r="532" spans="1:12" ht="12.75">
      <c r="A532" s="74"/>
      <c r="B532" s="74"/>
      <c r="C532" s="74"/>
      <c r="D532" s="74"/>
      <c r="E532" s="74"/>
      <c r="F532" s="75" t="s">
        <v>0</v>
      </c>
      <c r="G532" s="75"/>
      <c r="H532" s="76"/>
      <c r="I532" s="57">
        <f>SUM(I529:I531)</f>
        <v>0</v>
      </c>
      <c r="J532" s="37"/>
      <c r="K532" s="58"/>
      <c r="L532" s="59">
        <f>SUM(L529:L531)</f>
        <v>0</v>
      </c>
    </row>
    <row r="533" spans="1:12" ht="12.75" customHeight="1">
      <c r="A533" s="72"/>
      <c r="B533" s="72"/>
      <c r="C533" s="72"/>
      <c r="D533" s="72"/>
      <c r="E533" s="72"/>
      <c r="F533" s="53" t="s">
        <v>25</v>
      </c>
      <c r="G533" s="2"/>
      <c r="H533" s="54">
        <f>(28.1)/12</f>
        <v>2.341666666666667</v>
      </c>
      <c r="I533" s="54">
        <f>ROUND(G533*H533*20,0)/20</f>
        <v>0</v>
      </c>
      <c r="J533" s="55"/>
      <c r="K533" s="56">
        <f>76.9/12</f>
        <v>6.408333333333334</v>
      </c>
      <c r="L533" s="56">
        <f>G533*K533</f>
        <v>0</v>
      </c>
    </row>
    <row r="534" spans="1:12" ht="12">
      <c r="A534" s="73"/>
      <c r="B534" s="73"/>
      <c r="C534" s="73"/>
      <c r="D534" s="73"/>
      <c r="E534" s="73"/>
      <c r="F534" s="53" t="s">
        <v>6</v>
      </c>
      <c r="G534" s="2"/>
      <c r="H534" s="54">
        <f>(33)/12</f>
        <v>2.75</v>
      </c>
      <c r="I534" s="54">
        <f>ROUND(G534*H534*20,0)/20</f>
        <v>0</v>
      </c>
      <c r="J534" s="55"/>
      <c r="K534" s="56">
        <f>63/12</f>
        <v>5.25</v>
      </c>
      <c r="L534" s="56">
        <f>G534*K534</f>
        <v>0</v>
      </c>
    </row>
    <row r="535" spans="1:12" ht="12">
      <c r="A535" s="73"/>
      <c r="B535" s="73"/>
      <c r="C535" s="73"/>
      <c r="D535" s="73"/>
      <c r="E535" s="73"/>
      <c r="F535" s="53" t="s">
        <v>7</v>
      </c>
      <c r="G535" s="2"/>
      <c r="H535" s="54">
        <f>(21.4)/12</f>
        <v>1.7833333333333332</v>
      </c>
      <c r="I535" s="54">
        <f>ROUND(G535*H535*20,0)/20</f>
        <v>0</v>
      </c>
      <c r="J535" s="55"/>
      <c r="K535" s="56">
        <f>52.6/12</f>
        <v>4.383333333333334</v>
      </c>
      <c r="L535" s="56">
        <f>G535*K535</f>
        <v>0</v>
      </c>
    </row>
    <row r="536" spans="1:12" ht="12.75">
      <c r="A536" s="74"/>
      <c r="B536" s="74"/>
      <c r="C536" s="74"/>
      <c r="D536" s="74"/>
      <c r="E536" s="74"/>
      <c r="F536" s="75" t="s">
        <v>0</v>
      </c>
      <c r="G536" s="75"/>
      <c r="H536" s="76"/>
      <c r="I536" s="57">
        <f>SUM(I533:I535)</f>
        <v>0</v>
      </c>
      <c r="J536" s="37"/>
      <c r="K536" s="58"/>
      <c r="L536" s="59">
        <f>SUM(L533:L535)</f>
        <v>0</v>
      </c>
    </row>
    <row r="537" spans="1:12" ht="12.75" customHeight="1">
      <c r="A537" s="72"/>
      <c r="B537" s="72"/>
      <c r="C537" s="72"/>
      <c r="D537" s="72"/>
      <c r="E537" s="72"/>
      <c r="F537" s="53" t="s">
        <v>25</v>
      </c>
      <c r="G537" s="2"/>
      <c r="H537" s="54">
        <f>(28.1)/12</f>
        <v>2.341666666666667</v>
      </c>
      <c r="I537" s="54">
        <f>ROUND(G537*H537*20,0)/20</f>
        <v>0</v>
      </c>
      <c r="J537" s="55"/>
      <c r="K537" s="56">
        <f>76.9/12</f>
        <v>6.408333333333334</v>
      </c>
      <c r="L537" s="56">
        <f>G537*K537</f>
        <v>0</v>
      </c>
    </row>
    <row r="538" spans="1:12" ht="12">
      <c r="A538" s="73"/>
      <c r="B538" s="73"/>
      <c r="C538" s="73"/>
      <c r="D538" s="73"/>
      <c r="E538" s="73"/>
      <c r="F538" s="53" t="s">
        <v>6</v>
      </c>
      <c r="G538" s="2"/>
      <c r="H538" s="54">
        <f>(33)/12</f>
        <v>2.75</v>
      </c>
      <c r="I538" s="54">
        <f>ROUND(G538*H538*20,0)/20</f>
        <v>0</v>
      </c>
      <c r="J538" s="55"/>
      <c r="K538" s="56">
        <f>63/12</f>
        <v>5.25</v>
      </c>
      <c r="L538" s="56">
        <f>G538*K538</f>
        <v>0</v>
      </c>
    </row>
    <row r="539" spans="1:12" ht="12">
      <c r="A539" s="73"/>
      <c r="B539" s="73"/>
      <c r="C539" s="73"/>
      <c r="D539" s="73"/>
      <c r="E539" s="73"/>
      <c r="F539" s="53" t="s">
        <v>7</v>
      </c>
      <c r="G539" s="2"/>
      <c r="H539" s="54">
        <f>(21.4)/12</f>
        <v>1.7833333333333332</v>
      </c>
      <c r="I539" s="54">
        <f>ROUND(G539*H539*20,0)/20</f>
        <v>0</v>
      </c>
      <c r="J539" s="55"/>
      <c r="K539" s="56">
        <f>52.6/12</f>
        <v>4.383333333333334</v>
      </c>
      <c r="L539" s="56">
        <f>G539*K539</f>
        <v>0</v>
      </c>
    </row>
    <row r="540" spans="1:12" ht="12.75">
      <c r="A540" s="74"/>
      <c r="B540" s="74"/>
      <c r="C540" s="74"/>
      <c r="D540" s="74"/>
      <c r="E540" s="74"/>
      <c r="F540" s="75" t="s">
        <v>0</v>
      </c>
      <c r="G540" s="75"/>
      <c r="H540" s="76"/>
      <c r="I540" s="57">
        <f>SUM(I537:I539)</f>
        <v>0</v>
      </c>
      <c r="J540" s="37"/>
      <c r="K540" s="58"/>
      <c r="L540" s="59">
        <f>SUM(L537:L539)</f>
        <v>0</v>
      </c>
    </row>
    <row r="541" spans="1:12" ht="12.75" customHeight="1">
      <c r="A541" s="72"/>
      <c r="B541" s="72"/>
      <c r="C541" s="72"/>
      <c r="D541" s="72"/>
      <c r="E541" s="72"/>
      <c r="F541" s="53" t="s">
        <v>25</v>
      </c>
      <c r="G541" s="2"/>
      <c r="H541" s="54">
        <f>(28.1)/12</f>
        <v>2.341666666666667</v>
      </c>
      <c r="I541" s="54">
        <f>ROUND(G541*H541*20,0)/20</f>
        <v>0</v>
      </c>
      <c r="J541" s="55"/>
      <c r="K541" s="56">
        <f>76.9/12</f>
        <v>6.408333333333334</v>
      </c>
      <c r="L541" s="56">
        <f>G541*K541</f>
        <v>0</v>
      </c>
    </row>
    <row r="542" spans="1:12" ht="12">
      <c r="A542" s="73"/>
      <c r="B542" s="73"/>
      <c r="C542" s="73"/>
      <c r="D542" s="73"/>
      <c r="E542" s="73"/>
      <c r="F542" s="53" t="s">
        <v>6</v>
      </c>
      <c r="G542" s="2"/>
      <c r="H542" s="54">
        <f>(33)/12</f>
        <v>2.75</v>
      </c>
      <c r="I542" s="54">
        <f>ROUND(G542*H542*20,0)/20</f>
        <v>0</v>
      </c>
      <c r="J542" s="55"/>
      <c r="K542" s="56">
        <f>63/12</f>
        <v>5.25</v>
      </c>
      <c r="L542" s="56">
        <f>G542*K542</f>
        <v>0</v>
      </c>
    </row>
    <row r="543" spans="1:12" ht="12">
      <c r="A543" s="73"/>
      <c r="B543" s="73"/>
      <c r="C543" s="73"/>
      <c r="D543" s="73"/>
      <c r="E543" s="73"/>
      <c r="F543" s="53" t="s">
        <v>7</v>
      </c>
      <c r="G543" s="2"/>
      <c r="H543" s="54">
        <f>(21.4)/12</f>
        <v>1.7833333333333332</v>
      </c>
      <c r="I543" s="54">
        <f>ROUND(G543*H543*20,0)/20</f>
        <v>0</v>
      </c>
      <c r="J543" s="55"/>
      <c r="K543" s="56">
        <f>52.6/12</f>
        <v>4.383333333333334</v>
      </c>
      <c r="L543" s="56">
        <f>G543*K543</f>
        <v>0</v>
      </c>
    </row>
    <row r="544" spans="1:12" ht="12.75">
      <c r="A544" s="74"/>
      <c r="B544" s="74"/>
      <c r="C544" s="74"/>
      <c r="D544" s="74"/>
      <c r="E544" s="74"/>
      <c r="F544" s="75" t="s">
        <v>0</v>
      </c>
      <c r="G544" s="75"/>
      <c r="H544" s="76"/>
      <c r="I544" s="57">
        <f>SUM(I541:I543)</f>
        <v>0</v>
      </c>
      <c r="J544" s="37"/>
      <c r="K544" s="58"/>
      <c r="L544" s="59">
        <f>SUM(L541:L543)</f>
        <v>0</v>
      </c>
    </row>
    <row r="545" spans="1:12" ht="12.75" customHeight="1">
      <c r="A545" s="72"/>
      <c r="B545" s="72"/>
      <c r="C545" s="72"/>
      <c r="D545" s="72"/>
      <c r="E545" s="72"/>
      <c r="F545" s="53" t="s">
        <v>25</v>
      </c>
      <c r="G545" s="2"/>
      <c r="H545" s="54">
        <f>(28.1)/12</f>
        <v>2.341666666666667</v>
      </c>
      <c r="I545" s="54">
        <f>ROUND(G545*H545*20,0)/20</f>
        <v>0</v>
      </c>
      <c r="J545" s="55"/>
      <c r="K545" s="56">
        <f>76.9/12</f>
        <v>6.408333333333334</v>
      </c>
      <c r="L545" s="56">
        <f>G545*K545</f>
        <v>0</v>
      </c>
    </row>
    <row r="546" spans="1:12" ht="12">
      <c r="A546" s="73"/>
      <c r="B546" s="73"/>
      <c r="C546" s="73"/>
      <c r="D546" s="73"/>
      <c r="E546" s="73"/>
      <c r="F546" s="53" t="s">
        <v>6</v>
      </c>
      <c r="G546" s="2"/>
      <c r="H546" s="54">
        <f>(33)/12</f>
        <v>2.75</v>
      </c>
      <c r="I546" s="54">
        <f>ROUND(G546*H546*20,0)/20</f>
        <v>0</v>
      </c>
      <c r="J546" s="55"/>
      <c r="K546" s="56">
        <f>63/12</f>
        <v>5.25</v>
      </c>
      <c r="L546" s="56">
        <f>G546*K546</f>
        <v>0</v>
      </c>
    </row>
    <row r="547" spans="1:12" ht="12">
      <c r="A547" s="73"/>
      <c r="B547" s="73"/>
      <c r="C547" s="73"/>
      <c r="D547" s="73"/>
      <c r="E547" s="73"/>
      <c r="F547" s="53" t="s">
        <v>7</v>
      </c>
      <c r="G547" s="2"/>
      <c r="H547" s="54">
        <f>(21.4)/12</f>
        <v>1.7833333333333332</v>
      </c>
      <c r="I547" s="54">
        <f>ROUND(G547*H547*20,0)/20</f>
        <v>0</v>
      </c>
      <c r="J547" s="55"/>
      <c r="K547" s="56">
        <f>52.6/12</f>
        <v>4.383333333333334</v>
      </c>
      <c r="L547" s="56">
        <f>G547*K547</f>
        <v>0</v>
      </c>
    </row>
    <row r="548" spans="1:12" ht="12.75">
      <c r="A548" s="74"/>
      <c r="B548" s="74"/>
      <c r="C548" s="74"/>
      <c r="D548" s="74"/>
      <c r="E548" s="74"/>
      <c r="F548" s="75" t="s">
        <v>0</v>
      </c>
      <c r="G548" s="75"/>
      <c r="H548" s="76"/>
      <c r="I548" s="57">
        <f>SUM(I545:I547)</f>
        <v>0</v>
      </c>
      <c r="J548" s="37"/>
      <c r="K548" s="58"/>
      <c r="L548" s="59">
        <f>SUM(L545:L547)</f>
        <v>0</v>
      </c>
    </row>
  </sheetData>
  <sheetProtection password="CC7B" sheet="1" objects="1" scenarios="1" insertRows="0" deleteRows="0"/>
  <mergeCells count="810">
    <mergeCell ref="A545:A548"/>
    <mergeCell ref="B545:B548"/>
    <mergeCell ref="C545:C548"/>
    <mergeCell ref="D545:D548"/>
    <mergeCell ref="E545:E548"/>
    <mergeCell ref="F548:H548"/>
    <mergeCell ref="A541:A544"/>
    <mergeCell ref="B541:B544"/>
    <mergeCell ref="C541:C544"/>
    <mergeCell ref="D541:D544"/>
    <mergeCell ref="E541:E544"/>
    <mergeCell ref="F544:H544"/>
    <mergeCell ref="A537:A540"/>
    <mergeCell ref="B537:B540"/>
    <mergeCell ref="C537:C540"/>
    <mergeCell ref="D537:D540"/>
    <mergeCell ref="E537:E540"/>
    <mergeCell ref="F540:H540"/>
    <mergeCell ref="A533:A536"/>
    <mergeCell ref="B533:B536"/>
    <mergeCell ref="C533:C536"/>
    <mergeCell ref="D533:D536"/>
    <mergeCell ref="E533:E536"/>
    <mergeCell ref="F536:H536"/>
    <mergeCell ref="A529:A532"/>
    <mergeCell ref="B529:B532"/>
    <mergeCell ref="C529:C532"/>
    <mergeCell ref="D529:D532"/>
    <mergeCell ref="E529:E532"/>
    <mergeCell ref="F532:H532"/>
    <mergeCell ref="A525:A528"/>
    <mergeCell ref="B525:B528"/>
    <mergeCell ref="C525:C528"/>
    <mergeCell ref="D525:D528"/>
    <mergeCell ref="E525:E528"/>
    <mergeCell ref="F528:H528"/>
    <mergeCell ref="A521:A524"/>
    <mergeCell ref="B521:B524"/>
    <mergeCell ref="C521:C524"/>
    <mergeCell ref="D521:D524"/>
    <mergeCell ref="E521:E524"/>
    <mergeCell ref="F524:H524"/>
    <mergeCell ref="A517:A520"/>
    <mergeCell ref="B517:B520"/>
    <mergeCell ref="C517:C520"/>
    <mergeCell ref="D517:D520"/>
    <mergeCell ref="E517:E520"/>
    <mergeCell ref="F520:H520"/>
    <mergeCell ref="A513:A516"/>
    <mergeCell ref="B513:B516"/>
    <mergeCell ref="C513:C516"/>
    <mergeCell ref="D513:D516"/>
    <mergeCell ref="E513:E516"/>
    <mergeCell ref="F516:H516"/>
    <mergeCell ref="A509:A512"/>
    <mergeCell ref="B509:B512"/>
    <mergeCell ref="C509:C512"/>
    <mergeCell ref="D509:D512"/>
    <mergeCell ref="E509:E512"/>
    <mergeCell ref="F512:H512"/>
    <mergeCell ref="A505:A508"/>
    <mergeCell ref="B505:B508"/>
    <mergeCell ref="C505:C508"/>
    <mergeCell ref="D505:D508"/>
    <mergeCell ref="E505:E508"/>
    <mergeCell ref="F508:H508"/>
    <mergeCell ref="A501:A504"/>
    <mergeCell ref="B501:B504"/>
    <mergeCell ref="C501:C504"/>
    <mergeCell ref="D501:D504"/>
    <mergeCell ref="E501:E504"/>
    <mergeCell ref="F504:H504"/>
    <mergeCell ref="A497:A500"/>
    <mergeCell ref="B497:B500"/>
    <mergeCell ref="C497:C500"/>
    <mergeCell ref="D497:D500"/>
    <mergeCell ref="E497:E500"/>
    <mergeCell ref="F500:H500"/>
    <mergeCell ref="A493:A496"/>
    <mergeCell ref="B493:B496"/>
    <mergeCell ref="C493:C496"/>
    <mergeCell ref="D493:D496"/>
    <mergeCell ref="E493:E496"/>
    <mergeCell ref="F496:H496"/>
    <mergeCell ref="A489:A492"/>
    <mergeCell ref="B489:B492"/>
    <mergeCell ref="C489:C492"/>
    <mergeCell ref="D489:D492"/>
    <mergeCell ref="E489:E492"/>
    <mergeCell ref="F492:H492"/>
    <mergeCell ref="A485:A488"/>
    <mergeCell ref="B485:B488"/>
    <mergeCell ref="C485:C488"/>
    <mergeCell ref="D485:D488"/>
    <mergeCell ref="E485:E488"/>
    <mergeCell ref="F488:H488"/>
    <mergeCell ref="A481:A484"/>
    <mergeCell ref="B481:B484"/>
    <mergeCell ref="C481:C484"/>
    <mergeCell ref="D481:D484"/>
    <mergeCell ref="E481:E484"/>
    <mergeCell ref="F484:H484"/>
    <mergeCell ref="A477:A480"/>
    <mergeCell ref="B477:B480"/>
    <mergeCell ref="C477:C480"/>
    <mergeCell ref="D477:D480"/>
    <mergeCell ref="E477:E480"/>
    <mergeCell ref="F480:H480"/>
    <mergeCell ref="A473:A476"/>
    <mergeCell ref="B473:B476"/>
    <mergeCell ref="C473:C476"/>
    <mergeCell ref="D473:D476"/>
    <mergeCell ref="E473:E476"/>
    <mergeCell ref="F476:H476"/>
    <mergeCell ref="A469:A472"/>
    <mergeCell ref="B469:B472"/>
    <mergeCell ref="C469:C472"/>
    <mergeCell ref="D469:D472"/>
    <mergeCell ref="E469:E472"/>
    <mergeCell ref="F472:H472"/>
    <mergeCell ref="A465:A468"/>
    <mergeCell ref="B465:B468"/>
    <mergeCell ref="C465:C468"/>
    <mergeCell ref="D465:D468"/>
    <mergeCell ref="E465:E468"/>
    <mergeCell ref="F468:H468"/>
    <mergeCell ref="A461:A464"/>
    <mergeCell ref="B461:B464"/>
    <mergeCell ref="C461:C464"/>
    <mergeCell ref="D461:D464"/>
    <mergeCell ref="E461:E464"/>
    <mergeCell ref="F464:H464"/>
    <mergeCell ref="A457:A460"/>
    <mergeCell ref="B457:B460"/>
    <mergeCell ref="C457:C460"/>
    <mergeCell ref="D457:D460"/>
    <mergeCell ref="E457:E460"/>
    <mergeCell ref="F460:H460"/>
    <mergeCell ref="A453:A456"/>
    <mergeCell ref="B453:B456"/>
    <mergeCell ref="C453:C456"/>
    <mergeCell ref="D453:D456"/>
    <mergeCell ref="E453:E456"/>
    <mergeCell ref="F456:H456"/>
    <mergeCell ref="A449:A452"/>
    <mergeCell ref="B449:B452"/>
    <mergeCell ref="C449:C452"/>
    <mergeCell ref="D449:D452"/>
    <mergeCell ref="E449:E452"/>
    <mergeCell ref="F452:H452"/>
    <mergeCell ref="A445:A448"/>
    <mergeCell ref="B445:B448"/>
    <mergeCell ref="C445:C448"/>
    <mergeCell ref="D445:D448"/>
    <mergeCell ref="E445:E448"/>
    <mergeCell ref="F448:H448"/>
    <mergeCell ref="A441:A444"/>
    <mergeCell ref="B441:B444"/>
    <mergeCell ref="C441:C444"/>
    <mergeCell ref="D441:D444"/>
    <mergeCell ref="E441:E444"/>
    <mergeCell ref="F444:H444"/>
    <mergeCell ref="A437:A440"/>
    <mergeCell ref="B437:B440"/>
    <mergeCell ref="C437:C440"/>
    <mergeCell ref="D437:D440"/>
    <mergeCell ref="E437:E440"/>
    <mergeCell ref="F440:H440"/>
    <mergeCell ref="A433:A436"/>
    <mergeCell ref="B433:B436"/>
    <mergeCell ref="C433:C436"/>
    <mergeCell ref="D433:D436"/>
    <mergeCell ref="E433:E436"/>
    <mergeCell ref="F436:H436"/>
    <mergeCell ref="A429:A432"/>
    <mergeCell ref="B429:B432"/>
    <mergeCell ref="C429:C432"/>
    <mergeCell ref="D429:D432"/>
    <mergeCell ref="E429:E432"/>
    <mergeCell ref="F432:H432"/>
    <mergeCell ref="A425:A428"/>
    <mergeCell ref="B425:B428"/>
    <mergeCell ref="C425:C428"/>
    <mergeCell ref="D425:D428"/>
    <mergeCell ref="E425:E428"/>
    <mergeCell ref="F428:H428"/>
    <mergeCell ref="A421:A424"/>
    <mergeCell ref="B421:B424"/>
    <mergeCell ref="C421:C424"/>
    <mergeCell ref="D421:D424"/>
    <mergeCell ref="E421:E424"/>
    <mergeCell ref="F424:H424"/>
    <mergeCell ref="A417:A420"/>
    <mergeCell ref="B417:B420"/>
    <mergeCell ref="C417:C420"/>
    <mergeCell ref="D417:D420"/>
    <mergeCell ref="E417:E420"/>
    <mergeCell ref="F420:H420"/>
    <mergeCell ref="A413:A416"/>
    <mergeCell ref="B413:B416"/>
    <mergeCell ref="C413:C416"/>
    <mergeCell ref="D413:D416"/>
    <mergeCell ref="E413:E416"/>
    <mergeCell ref="F416:H416"/>
    <mergeCell ref="A409:A412"/>
    <mergeCell ref="B409:B412"/>
    <mergeCell ref="C409:C412"/>
    <mergeCell ref="D409:D412"/>
    <mergeCell ref="E409:E412"/>
    <mergeCell ref="F412:H412"/>
    <mergeCell ref="A405:A408"/>
    <mergeCell ref="B405:B408"/>
    <mergeCell ref="C405:C408"/>
    <mergeCell ref="D405:D408"/>
    <mergeCell ref="E405:E408"/>
    <mergeCell ref="F408:H408"/>
    <mergeCell ref="A401:A404"/>
    <mergeCell ref="B401:B404"/>
    <mergeCell ref="C401:C404"/>
    <mergeCell ref="D401:D404"/>
    <mergeCell ref="E401:E404"/>
    <mergeCell ref="F404:H404"/>
    <mergeCell ref="A397:A400"/>
    <mergeCell ref="B397:B400"/>
    <mergeCell ref="C397:C400"/>
    <mergeCell ref="D397:D400"/>
    <mergeCell ref="E397:E400"/>
    <mergeCell ref="F400:H400"/>
    <mergeCell ref="A393:A396"/>
    <mergeCell ref="B393:B396"/>
    <mergeCell ref="C393:C396"/>
    <mergeCell ref="D393:D396"/>
    <mergeCell ref="E393:E396"/>
    <mergeCell ref="F396:H396"/>
    <mergeCell ref="A389:A392"/>
    <mergeCell ref="B389:B392"/>
    <mergeCell ref="C389:C392"/>
    <mergeCell ref="D389:D392"/>
    <mergeCell ref="E389:E392"/>
    <mergeCell ref="F392:H392"/>
    <mergeCell ref="A385:A388"/>
    <mergeCell ref="B385:B388"/>
    <mergeCell ref="C385:C388"/>
    <mergeCell ref="D385:D388"/>
    <mergeCell ref="E385:E388"/>
    <mergeCell ref="F388:H388"/>
    <mergeCell ref="A381:A384"/>
    <mergeCell ref="B381:B384"/>
    <mergeCell ref="C381:C384"/>
    <mergeCell ref="D381:D384"/>
    <mergeCell ref="E381:E384"/>
    <mergeCell ref="F384:H384"/>
    <mergeCell ref="A377:A380"/>
    <mergeCell ref="B377:B380"/>
    <mergeCell ref="C377:C380"/>
    <mergeCell ref="D377:D380"/>
    <mergeCell ref="E377:E380"/>
    <mergeCell ref="F380:H380"/>
    <mergeCell ref="A373:A376"/>
    <mergeCell ref="B373:B376"/>
    <mergeCell ref="C373:C376"/>
    <mergeCell ref="D373:D376"/>
    <mergeCell ref="E373:E376"/>
    <mergeCell ref="F376:H376"/>
    <mergeCell ref="A369:A372"/>
    <mergeCell ref="B369:B372"/>
    <mergeCell ref="C369:C372"/>
    <mergeCell ref="D369:D372"/>
    <mergeCell ref="E369:E372"/>
    <mergeCell ref="F372:H372"/>
    <mergeCell ref="A365:A368"/>
    <mergeCell ref="B365:B368"/>
    <mergeCell ref="C365:C368"/>
    <mergeCell ref="D365:D368"/>
    <mergeCell ref="E365:E368"/>
    <mergeCell ref="F368:H368"/>
    <mergeCell ref="A361:A364"/>
    <mergeCell ref="B361:B364"/>
    <mergeCell ref="C361:C364"/>
    <mergeCell ref="D361:D364"/>
    <mergeCell ref="E361:E364"/>
    <mergeCell ref="F364:H364"/>
    <mergeCell ref="A357:A360"/>
    <mergeCell ref="B357:B360"/>
    <mergeCell ref="C357:C360"/>
    <mergeCell ref="D357:D360"/>
    <mergeCell ref="E357:E360"/>
    <mergeCell ref="F360:H360"/>
    <mergeCell ref="A353:A356"/>
    <mergeCell ref="B353:B356"/>
    <mergeCell ref="C353:C356"/>
    <mergeCell ref="D353:D356"/>
    <mergeCell ref="E353:E356"/>
    <mergeCell ref="F356:H356"/>
    <mergeCell ref="A349:A352"/>
    <mergeCell ref="B349:B352"/>
    <mergeCell ref="C349:C352"/>
    <mergeCell ref="D349:D352"/>
    <mergeCell ref="E349:E352"/>
    <mergeCell ref="F352:H352"/>
    <mergeCell ref="A345:A348"/>
    <mergeCell ref="B345:B348"/>
    <mergeCell ref="C345:C348"/>
    <mergeCell ref="D345:D348"/>
    <mergeCell ref="E345:E348"/>
    <mergeCell ref="F348:H348"/>
    <mergeCell ref="A341:A344"/>
    <mergeCell ref="B341:B344"/>
    <mergeCell ref="C341:C344"/>
    <mergeCell ref="D341:D344"/>
    <mergeCell ref="E341:E344"/>
    <mergeCell ref="F344:H344"/>
    <mergeCell ref="A337:A340"/>
    <mergeCell ref="B337:B340"/>
    <mergeCell ref="C337:C340"/>
    <mergeCell ref="D337:D340"/>
    <mergeCell ref="E337:E340"/>
    <mergeCell ref="F340:H340"/>
    <mergeCell ref="A333:A336"/>
    <mergeCell ref="B333:B336"/>
    <mergeCell ref="C333:C336"/>
    <mergeCell ref="D333:D336"/>
    <mergeCell ref="E333:E336"/>
    <mergeCell ref="F336:H336"/>
    <mergeCell ref="A329:A332"/>
    <mergeCell ref="B329:B332"/>
    <mergeCell ref="C329:C332"/>
    <mergeCell ref="D329:D332"/>
    <mergeCell ref="E329:E332"/>
    <mergeCell ref="F332:H332"/>
    <mergeCell ref="A325:A328"/>
    <mergeCell ref="B325:B328"/>
    <mergeCell ref="C325:C328"/>
    <mergeCell ref="D325:D328"/>
    <mergeCell ref="E325:E328"/>
    <mergeCell ref="F328:H328"/>
    <mergeCell ref="A321:A324"/>
    <mergeCell ref="B321:B324"/>
    <mergeCell ref="C321:C324"/>
    <mergeCell ref="D321:D324"/>
    <mergeCell ref="E321:E324"/>
    <mergeCell ref="F324:H324"/>
    <mergeCell ref="A317:A320"/>
    <mergeCell ref="B317:B320"/>
    <mergeCell ref="C317:C320"/>
    <mergeCell ref="D317:D320"/>
    <mergeCell ref="E317:E320"/>
    <mergeCell ref="F320:H320"/>
    <mergeCell ref="A313:A316"/>
    <mergeCell ref="B313:B316"/>
    <mergeCell ref="C313:C316"/>
    <mergeCell ref="D313:D316"/>
    <mergeCell ref="E313:E316"/>
    <mergeCell ref="F316:H316"/>
    <mergeCell ref="A309:A312"/>
    <mergeCell ref="B309:B312"/>
    <mergeCell ref="C309:C312"/>
    <mergeCell ref="D309:D312"/>
    <mergeCell ref="E309:E312"/>
    <mergeCell ref="F312:H312"/>
    <mergeCell ref="A305:A308"/>
    <mergeCell ref="B305:B308"/>
    <mergeCell ref="C305:C308"/>
    <mergeCell ref="D305:D308"/>
    <mergeCell ref="E305:E308"/>
    <mergeCell ref="F308:H308"/>
    <mergeCell ref="A301:A304"/>
    <mergeCell ref="B301:B304"/>
    <mergeCell ref="C301:C304"/>
    <mergeCell ref="D301:D304"/>
    <mergeCell ref="E301:E304"/>
    <mergeCell ref="F304:H304"/>
    <mergeCell ref="A297:A300"/>
    <mergeCell ref="B297:B300"/>
    <mergeCell ref="C297:C300"/>
    <mergeCell ref="D297:D300"/>
    <mergeCell ref="E297:E300"/>
    <mergeCell ref="F300:H300"/>
    <mergeCell ref="A293:A296"/>
    <mergeCell ref="B293:B296"/>
    <mergeCell ref="C293:C296"/>
    <mergeCell ref="D293:D296"/>
    <mergeCell ref="E293:E296"/>
    <mergeCell ref="F296:H296"/>
    <mergeCell ref="A289:A292"/>
    <mergeCell ref="B289:B292"/>
    <mergeCell ref="C289:C292"/>
    <mergeCell ref="D289:D292"/>
    <mergeCell ref="E289:E292"/>
    <mergeCell ref="F292:H292"/>
    <mergeCell ref="A285:A288"/>
    <mergeCell ref="B285:B288"/>
    <mergeCell ref="C285:C288"/>
    <mergeCell ref="D285:D288"/>
    <mergeCell ref="E285:E288"/>
    <mergeCell ref="F288:H288"/>
    <mergeCell ref="A281:A284"/>
    <mergeCell ref="B281:B284"/>
    <mergeCell ref="C281:C284"/>
    <mergeCell ref="D281:D284"/>
    <mergeCell ref="E281:E284"/>
    <mergeCell ref="F284:H284"/>
    <mergeCell ref="A277:A280"/>
    <mergeCell ref="B277:B280"/>
    <mergeCell ref="C277:C280"/>
    <mergeCell ref="D277:D280"/>
    <mergeCell ref="E277:E280"/>
    <mergeCell ref="F280:H280"/>
    <mergeCell ref="A273:A276"/>
    <mergeCell ref="B273:B276"/>
    <mergeCell ref="C273:C276"/>
    <mergeCell ref="D273:D276"/>
    <mergeCell ref="E273:E276"/>
    <mergeCell ref="F276:H276"/>
    <mergeCell ref="A269:A272"/>
    <mergeCell ref="B269:B272"/>
    <mergeCell ref="C269:C272"/>
    <mergeCell ref="D269:D272"/>
    <mergeCell ref="E269:E272"/>
    <mergeCell ref="F272:H272"/>
    <mergeCell ref="A265:A268"/>
    <mergeCell ref="B265:B268"/>
    <mergeCell ref="C265:C268"/>
    <mergeCell ref="D265:D268"/>
    <mergeCell ref="E265:E268"/>
    <mergeCell ref="F268:H268"/>
    <mergeCell ref="A261:A264"/>
    <mergeCell ref="B261:B264"/>
    <mergeCell ref="C261:C264"/>
    <mergeCell ref="D261:D264"/>
    <mergeCell ref="E261:E264"/>
    <mergeCell ref="F264:H264"/>
    <mergeCell ref="A257:A260"/>
    <mergeCell ref="B257:B260"/>
    <mergeCell ref="C257:C260"/>
    <mergeCell ref="D257:D260"/>
    <mergeCell ref="E257:E260"/>
    <mergeCell ref="F260:H260"/>
    <mergeCell ref="A253:A256"/>
    <mergeCell ref="B253:B256"/>
    <mergeCell ref="C253:C256"/>
    <mergeCell ref="D253:D256"/>
    <mergeCell ref="E253:E256"/>
    <mergeCell ref="F256:H256"/>
    <mergeCell ref="A249:A252"/>
    <mergeCell ref="B249:B252"/>
    <mergeCell ref="C249:C252"/>
    <mergeCell ref="D249:D252"/>
    <mergeCell ref="E249:E252"/>
    <mergeCell ref="F252:H252"/>
    <mergeCell ref="A245:A248"/>
    <mergeCell ref="B245:B248"/>
    <mergeCell ref="C245:C248"/>
    <mergeCell ref="D245:D248"/>
    <mergeCell ref="E245:E248"/>
    <mergeCell ref="F248:H248"/>
    <mergeCell ref="A241:A244"/>
    <mergeCell ref="B241:B244"/>
    <mergeCell ref="C241:C244"/>
    <mergeCell ref="D241:D244"/>
    <mergeCell ref="E241:E244"/>
    <mergeCell ref="F244:H244"/>
    <mergeCell ref="A237:A240"/>
    <mergeCell ref="B237:B240"/>
    <mergeCell ref="C237:C240"/>
    <mergeCell ref="D237:D240"/>
    <mergeCell ref="E237:E240"/>
    <mergeCell ref="F240:H240"/>
    <mergeCell ref="A233:A236"/>
    <mergeCell ref="B233:B236"/>
    <mergeCell ref="C233:C236"/>
    <mergeCell ref="D233:D236"/>
    <mergeCell ref="E233:E236"/>
    <mergeCell ref="F236:H236"/>
    <mergeCell ref="A229:A232"/>
    <mergeCell ref="B229:B232"/>
    <mergeCell ref="C229:C232"/>
    <mergeCell ref="D229:D232"/>
    <mergeCell ref="E229:E232"/>
    <mergeCell ref="F232:H232"/>
    <mergeCell ref="A225:A228"/>
    <mergeCell ref="B225:B228"/>
    <mergeCell ref="C225:C228"/>
    <mergeCell ref="D225:D228"/>
    <mergeCell ref="E225:E228"/>
    <mergeCell ref="F228:H228"/>
    <mergeCell ref="A221:A224"/>
    <mergeCell ref="B221:B224"/>
    <mergeCell ref="C221:C224"/>
    <mergeCell ref="D221:D224"/>
    <mergeCell ref="E221:E224"/>
    <mergeCell ref="F224:H224"/>
    <mergeCell ref="A217:A220"/>
    <mergeCell ref="B217:B220"/>
    <mergeCell ref="C217:C220"/>
    <mergeCell ref="D217:D220"/>
    <mergeCell ref="E217:E220"/>
    <mergeCell ref="F220:H220"/>
    <mergeCell ref="A213:A216"/>
    <mergeCell ref="B213:B216"/>
    <mergeCell ref="C213:C216"/>
    <mergeCell ref="D213:D216"/>
    <mergeCell ref="E213:E216"/>
    <mergeCell ref="F216:H216"/>
    <mergeCell ref="A209:A212"/>
    <mergeCell ref="B209:B212"/>
    <mergeCell ref="C209:C212"/>
    <mergeCell ref="D209:D212"/>
    <mergeCell ref="E209:E212"/>
    <mergeCell ref="F212:H212"/>
    <mergeCell ref="A205:A208"/>
    <mergeCell ref="B205:B208"/>
    <mergeCell ref="C205:C208"/>
    <mergeCell ref="D205:D208"/>
    <mergeCell ref="E205:E208"/>
    <mergeCell ref="F208:H208"/>
    <mergeCell ref="A201:A204"/>
    <mergeCell ref="B201:B204"/>
    <mergeCell ref="C201:C204"/>
    <mergeCell ref="D201:D204"/>
    <mergeCell ref="E201:E204"/>
    <mergeCell ref="F204:H204"/>
    <mergeCell ref="A197:A200"/>
    <mergeCell ref="B197:B200"/>
    <mergeCell ref="C197:C200"/>
    <mergeCell ref="D197:D200"/>
    <mergeCell ref="E197:E200"/>
    <mergeCell ref="F200:H200"/>
    <mergeCell ref="A193:A196"/>
    <mergeCell ref="B193:B196"/>
    <mergeCell ref="C193:C196"/>
    <mergeCell ref="D193:D196"/>
    <mergeCell ref="E193:E196"/>
    <mergeCell ref="F196:H196"/>
    <mergeCell ref="A189:A192"/>
    <mergeCell ref="B189:B192"/>
    <mergeCell ref="C189:C192"/>
    <mergeCell ref="D189:D192"/>
    <mergeCell ref="E189:E192"/>
    <mergeCell ref="F192:H192"/>
    <mergeCell ref="A185:A188"/>
    <mergeCell ref="B185:B188"/>
    <mergeCell ref="C185:C188"/>
    <mergeCell ref="D185:D188"/>
    <mergeCell ref="E185:E188"/>
    <mergeCell ref="F188:H188"/>
    <mergeCell ref="A181:A184"/>
    <mergeCell ref="B181:B184"/>
    <mergeCell ref="C181:C184"/>
    <mergeCell ref="D181:D184"/>
    <mergeCell ref="E181:E184"/>
    <mergeCell ref="F184:H184"/>
    <mergeCell ref="A177:A180"/>
    <mergeCell ref="B177:B180"/>
    <mergeCell ref="C177:C180"/>
    <mergeCell ref="D177:D180"/>
    <mergeCell ref="E177:E180"/>
    <mergeCell ref="F180:H180"/>
    <mergeCell ref="A173:A176"/>
    <mergeCell ref="B173:B176"/>
    <mergeCell ref="C173:C176"/>
    <mergeCell ref="D173:D176"/>
    <mergeCell ref="E173:E176"/>
    <mergeCell ref="F176:H176"/>
    <mergeCell ref="A169:A172"/>
    <mergeCell ref="B169:B172"/>
    <mergeCell ref="C169:C172"/>
    <mergeCell ref="D169:D172"/>
    <mergeCell ref="E169:E172"/>
    <mergeCell ref="F172:H172"/>
    <mergeCell ref="A165:A168"/>
    <mergeCell ref="B165:B168"/>
    <mergeCell ref="C165:C168"/>
    <mergeCell ref="D165:D168"/>
    <mergeCell ref="E165:E168"/>
    <mergeCell ref="F168:H168"/>
    <mergeCell ref="A161:A164"/>
    <mergeCell ref="B161:B164"/>
    <mergeCell ref="C161:C164"/>
    <mergeCell ref="D161:D164"/>
    <mergeCell ref="E161:E164"/>
    <mergeCell ref="F164:H164"/>
    <mergeCell ref="A157:A160"/>
    <mergeCell ref="B157:B160"/>
    <mergeCell ref="C157:C160"/>
    <mergeCell ref="D157:D160"/>
    <mergeCell ref="E157:E160"/>
    <mergeCell ref="F160:H160"/>
    <mergeCell ref="A1:L1"/>
    <mergeCell ref="K2:K3"/>
    <mergeCell ref="L2:L3"/>
    <mergeCell ref="K12:L12"/>
    <mergeCell ref="E17:E20"/>
    <mergeCell ref="F16:H16"/>
    <mergeCell ref="E13:E16"/>
    <mergeCell ref="F20:H20"/>
    <mergeCell ref="I2:I3"/>
    <mergeCell ref="H2:H3"/>
    <mergeCell ref="A13:A16"/>
    <mergeCell ref="B13:B16"/>
    <mergeCell ref="C13:C16"/>
    <mergeCell ref="D13:D16"/>
    <mergeCell ref="E33:E36"/>
    <mergeCell ref="F36:H36"/>
    <mergeCell ref="A17:A20"/>
    <mergeCell ref="B17:B20"/>
    <mergeCell ref="C17:C20"/>
    <mergeCell ref="D17:D20"/>
    <mergeCell ref="C45:C48"/>
    <mergeCell ref="D45:D48"/>
    <mergeCell ref="A41:A44"/>
    <mergeCell ref="B41:B44"/>
    <mergeCell ref="C41:C44"/>
    <mergeCell ref="D41:D44"/>
    <mergeCell ref="E37:E40"/>
    <mergeCell ref="F40:H40"/>
    <mergeCell ref="E49:E52"/>
    <mergeCell ref="F52:H52"/>
    <mergeCell ref="E41:E44"/>
    <mergeCell ref="F44:H44"/>
    <mergeCell ref="E45:E48"/>
    <mergeCell ref="F48:H48"/>
    <mergeCell ref="A53:A56"/>
    <mergeCell ref="B53:B56"/>
    <mergeCell ref="C53:C56"/>
    <mergeCell ref="D53:D56"/>
    <mergeCell ref="E53:E56"/>
    <mergeCell ref="F56:H56"/>
    <mergeCell ref="A37:A40"/>
    <mergeCell ref="B37:B40"/>
    <mergeCell ref="C37:C40"/>
    <mergeCell ref="D37:D40"/>
    <mergeCell ref="A49:A52"/>
    <mergeCell ref="B49:B52"/>
    <mergeCell ref="C49:C52"/>
    <mergeCell ref="D49:D52"/>
    <mergeCell ref="A45:A48"/>
    <mergeCell ref="B45:B48"/>
    <mergeCell ref="A25:A28"/>
    <mergeCell ref="B25:B28"/>
    <mergeCell ref="C25:C28"/>
    <mergeCell ref="D25:D28"/>
    <mergeCell ref="A33:A36"/>
    <mergeCell ref="B33:B36"/>
    <mergeCell ref="C33:C36"/>
    <mergeCell ref="D33:D36"/>
    <mergeCell ref="A21:A24"/>
    <mergeCell ref="B21:B24"/>
    <mergeCell ref="C21:C24"/>
    <mergeCell ref="D21:D24"/>
    <mergeCell ref="C57:C60"/>
    <mergeCell ref="D57:D60"/>
    <mergeCell ref="A29:A32"/>
    <mergeCell ref="B29:B32"/>
    <mergeCell ref="C29:C32"/>
    <mergeCell ref="D29:D32"/>
    <mergeCell ref="E21:E24"/>
    <mergeCell ref="F24:H24"/>
    <mergeCell ref="E25:E28"/>
    <mergeCell ref="F28:H28"/>
    <mergeCell ref="E29:E32"/>
    <mergeCell ref="F32:H32"/>
    <mergeCell ref="E57:E60"/>
    <mergeCell ref="F60:H60"/>
    <mergeCell ref="A61:A64"/>
    <mergeCell ref="B61:B64"/>
    <mergeCell ref="C61:C64"/>
    <mergeCell ref="D61:D64"/>
    <mergeCell ref="E61:E64"/>
    <mergeCell ref="F64:H64"/>
    <mergeCell ref="A57:A60"/>
    <mergeCell ref="B57:B60"/>
    <mergeCell ref="A65:A68"/>
    <mergeCell ref="B65:B68"/>
    <mergeCell ref="C65:C68"/>
    <mergeCell ref="D65:D68"/>
    <mergeCell ref="E73:E76"/>
    <mergeCell ref="F76:H76"/>
    <mergeCell ref="A69:A72"/>
    <mergeCell ref="B69:B72"/>
    <mergeCell ref="C69:C72"/>
    <mergeCell ref="D69:D72"/>
    <mergeCell ref="E65:E68"/>
    <mergeCell ref="F68:H68"/>
    <mergeCell ref="E69:E72"/>
    <mergeCell ref="F72:H72"/>
    <mergeCell ref="E77:E80"/>
    <mergeCell ref="F80:H80"/>
    <mergeCell ref="A73:A76"/>
    <mergeCell ref="B73:B76"/>
    <mergeCell ref="A77:A80"/>
    <mergeCell ref="B77:B80"/>
    <mergeCell ref="C77:C80"/>
    <mergeCell ref="D77:D80"/>
    <mergeCell ref="C73:C76"/>
    <mergeCell ref="D73:D76"/>
    <mergeCell ref="A81:A84"/>
    <mergeCell ref="B81:B84"/>
    <mergeCell ref="C81:C84"/>
    <mergeCell ref="D81:D84"/>
    <mergeCell ref="E89:E92"/>
    <mergeCell ref="F92:H92"/>
    <mergeCell ref="A85:A88"/>
    <mergeCell ref="B85:B88"/>
    <mergeCell ref="C85:C88"/>
    <mergeCell ref="D85:D88"/>
    <mergeCell ref="E81:E84"/>
    <mergeCell ref="F84:H84"/>
    <mergeCell ref="E85:E88"/>
    <mergeCell ref="F88:H88"/>
    <mergeCell ref="E93:E96"/>
    <mergeCell ref="F96:H96"/>
    <mergeCell ref="A89:A92"/>
    <mergeCell ref="B89:B92"/>
    <mergeCell ref="A93:A96"/>
    <mergeCell ref="B93:B96"/>
    <mergeCell ref="C93:C96"/>
    <mergeCell ref="D93:D96"/>
    <mergeCell ref="C89:C92"/>
    <mergeCell ref="D89:D92"/>
    <mergeCell ref="A97:A100"/>
    <mergeCell ref="B97:B100"/>
    <mergeCell ref="C97:C100"/>
    <mergeCell ref="D97:D100"/>
    <mergeCell ref="E105:E108"/>
    <mergeCell ref="F108:H108"/>
    <mergeCell ref="A101:A104"/>
    <mergeCell ref="B101:B104"/>
    <mergeCell ref="C101:C104"/>
    <mergeCell ref="D101:D104"/>
    <mergeCell ref="E97:E100"/>
    <mergeCell ref="F100:H100"/>
    <mergeCell ref="E101:E104"/>
    <mergeCell ref="F104:H104"/>
    <mergeCell ref="E109:E112"/>
    <mergeCell ref="F112:H112"/>
    <mergeCell ref="A105:A108"/>
    <mergeCell ref="B105:B108"/>
    <mergeCell ref="A109:A112"/>
    <mergeCell ref="B109:B112"/>
    <mergeCell ref="C109:C112"/>
    <mergeCell ref="D109:D112"/>
    <mergeCell ref="C105:C108"/>
    <mergeCell ref="D105:D108"/>
    <mergeCell ref="A113:A116"/>
    <mergeCell ref="B113:B116"/>
    <mergeCell ref="C113:C116"/>
    <mergeCell ref="D113:D116"/>
    <mergeCell ref="E121:E124"/>
    <mergeCell ref="F124:H124"/>
    <mergeCell ref="A117:A120"/>
    <mergeCell ref="B117:B120"/>
    <mergeCell ref="C117:C120"/>
    <mergeCell ref="D117:D120"/>
    <mergeCell ref="E113:E116"/>
    <mergeCell ref="F116:H116"/>
    <mergeCell ref="E117:E120"/>
    <mergeCell ref="F120:H120"/>
    <mergeCell ref="E125:E128"/>
    <mergeCell ref="F128:H128"/>
    <mergeCell ref="A121:A124"/>
    <mergeCell ref="B121:B124"/>
    <mergeCell ref="A125:A128"/>
    <mergeCell ref="B125:B128"/>
    <mergeCell ref="C125:C128"/>
    <mergeCell ref="D125:D128"/>
    <mergeCell ref="C121:C124"/>
    <mergeCell ref="D121:D124"/>
    <mergeCell ref="A129:A132"/>
    <mergeCell ref="B129:B132"/>
    <mergeCell ref="C129:C132"/>
    <mergeCell ref="D129:D132"/>
    <mergeCell ref="E137:E140"/>
    <mergeCell ref="F140:H140"/>
    <mergeCell ref="A133:A136"/>
    <mergeCell ref="B133:B136"/>
    <mergeCell ref="C133:C136"/>
    <mergeCell ref="D133:D136"/>
    <mergeCell ref="E129:E132"/>
    <mergeCell ref="F132:H132"/>
    <mergeCell ref="E133:E136"/>
    <mergeCell ref="F136:H136"/>
    <mergeCell ref="E141:E144"/>
    <mergeCell ref="F144:H144"/>
    <mergeCell ref="E145:E148"/>
    <mergeCell ref="F148:H148"/>
    <mergeCell ref="A137:A140"/>
    <mergeCell ref="B137:B140"/>
    <mergeCell ref="A141:A144"/>
    <mergeCell ref="B141:B144"/>
    <mergeCell ref="C141:C144"/>
    <mergeCell ref="D141:D144"/>
    <mergeCell ref="C137:C140"/>
    <mergeCell ref="D137:D140"/>
    <mergeCell ref="E153:E156"/>
    <mergeCell ref="F156:H156"/>
    <mergeCell ref="A149:A152"/>
    <mergeCell ref="B149:B152"/>
    <mergeCell ref="C149:C152"/>
    <mergeCell ref="D149:D152"/>
    <mergeCell ref="A145:A148"/>
    <mergeCell ref="B145:B148"/>
    <mergeCell ref="E149:E152"/>
    <mergeCell ref="F152:H152"/>
    <mergeCell ref="A153:A156"/>
    <mergeCell ref="B153:B156"/>
    <mergeCell ref="C153:C156"/>
    <mergeCell ref="D153:D156"/>
    <mergeCell ref="C145:C148"/>
    <mergeCell ref="D145:D148"/>
  </mergeCells>
  <conditionalFormatting sqref="G13:G15 G17:G19 G153:G155 G21:G23 G25:G27 G29:G31 G33:G35 G37:G39 G41:G43 G45:G47 G49:G51 G53:G55 G57:G59 G61:G63 G65:G67 G69:G71 G73:G75 G81:G83 G77:G79 G85:G87 G89:G91 G93:G95 G97:G99 G101:G103 G105:G107 G109:G111 G113:G115 G117:G119 G121:G123 G125:G127 G129:G131 G133:G135 G137:G139 G141:G143 G145:G147 G149:G151 A13:E156">
    <cfRule type="expression" priority="4" dxfId="0" stopIfTrue="1">
      <formula>ISBLANK(A13)</formula>
    </cfRule>
  </conditionalFormatting>
  <conditionalFormatting sqref="G157:G159 G293:G295 G161:G163 G165:G167 G169:G171 G173:G175 G177:G179 G181:G183 G185:G187 G189:G191 G193:G195 G197:G199 G201:G203 G205:G207 G209:G211 G213:G215 G221:G223 G217:G219 G225:G227 G229:G231 G233:G235 G237:G239 G241:G243 G245:G247 G249:G251 G253:G255 G257:G259 G261:G263 G265:G267 G269:G271 G273:G275 G277:G279 G281:G283 G285:G287 G289:G291 A157:E296">
    <cfRule type="expression" priority="3" dxfId="0" stopIfTrue="1">
      <formula>ISBLANK(A157)</formula>
    </cfRule>
  </conditionalFormatting>
  <conditionalFormatting sqref="G413:G415 G297:G299 G301:G303 G305:G307 G309:G311 G313:G315 G317:G319 G321:G323 G325:G327 G329:G331 G333:G335 G341:G343 G337:G339 G345:G347 G349:G351 G353:G355 G357:G359 G361:G363 G365:G367 G369:G371 G373:G375 G377:G379 G381:G383 G385:G387 G389:G391 G393:G395 G397:G399 G401:G403 G405:G407 G409:G411 A297:E416">
    <cfRule type="expression" priority="2" dxfId="0" stopIfTrue="1">
      <formula>ISBLANK(A297)</formula>
    </cfRule>
  </conditionalFormatting>
  <conditionalFormatting sqref="G417:G419 G421:G423 G425:G427 G429:G431 G433:G435 G437:G439 G441:G443 G445:G447 G449:G451 G453:G455 G457:G459 G461:G463 G465:G467 G469:G471 G473:G475 G481:G483 G477:G479 G485:G487 G489:G491 G493:G495 G497:G499 G501:G503 G505:G507 G509:G511 G513:G515 G517:G519 G521:G523 G525:G527 G529:G531 G533:G535 G537:G539 G541:G543 G545:G547 A417:E548">
    <cfRule type="expression" priority="1" dxfId="0" stopIfTrue="1">
      <formula>ISBLANK(A417)</formula>
    </cfRule>
  </conditionalFormatting>
  <printOptions/>
  <pageMargins left="0.7874015748031497" right="0.7480314960629921" top="0.984251968503937" bottom="0.8267716535433072" header="0.5118110236220472" footer="0.5118110236220472"/>
  <pageSetup fitToHeight="0" horizontalDpi="600" verticalDpi="600" orientation="landscape" paperSize="9" scale="82" r:id="rId1"/>
  <headerFooter alignWithMargins="0">
    <oddHeader>&amp;L&amp;14Décompte des contributions des pouvoirs publics&amp;R&amp;12Année 2024
</oddHeader>
    <oddFooter>&amp;C&amp;8page &amp;P</oddFooter>
  </headerFooter>
  <rowBreaks count="3" manualBreakCount="3">
    <brk id="36" max="11" man="1"/>
    <brk id="76" max="11" man="1"/>
    <brk id="1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21.8515625" style="24" customWidth="1"/>
    <col min="2" max="2" width="13.7109375" style="61" customWidth="1"/>
    <col min="3" max="3" width="13.00390625" style="24" customWidth="1"/>
    <col min="4" max="4" width="23.8515625" style="24" customWidth="1"/>
    <col min="5" max="16384" width="11.421875" style="24" customWidth="1"/>
  </cols>
  <sheetData>
    <row r="1" ht="15">
      <c r="A1" s="60" t="s">
        <v>53</v>
      </c>
    </row>
    <row r="3" spans="1:4" ht="12">
      <c r="A3" s="62" t="s">
        <v>54</v>
      </c>
      <c r="B3" s="63" t="s">
        <v>55</v>
      </c>
      <c r="C3" s="64" t="s">
        <v>56</v>
      </c>
      <c r="D3" s="64" t="s">
        <v>57</v>
      </c>
    </row>
    <row r="4" spans="1:3" ht="12">
      <c r="A4" s="24" t="s">
        <v>58</v>
      </c>
      <c r="B4" s="61">
        <v>0</v>
      </c>
      <c r="C4" s="65"/>
    </row>
    <row r="5" ht="12">
      <c r="B5" s="61">
        <v>0</v>
      </c>
    </row>
    <row r="6" ht="12">
      <c r="B6" s="61">
        <v>0</v>
      </c>
    </row>
    <row r="7" spans="1:4" ht="12.75">
      <c r="A7" s="66" t="s">
        <v>0</v>
      </c>
      <c r="B7" s="67">
        <f>SUM(B4:B6)</f>
        <v>0</v>
      </c>
      <c r="C7" s="66"/>
      <c r="D7" s="66"/>
    </row>
    <row r="9" spans="1:3" ht="12">
      <c r="A9" s="24" t="s">
        <v>59</v>
      </c>
      <c r="B9" s="61">
        <v>0</v>
      </c>
      <c r="C9" s="65"/>
    </row>
    <row r="10" ht="12">
      <c r="B10" s="61">
        <v>0</v>
      </c>
    </row>
    <row r="11" ht="12">
      <c r="B11" s="61">
        <v>0</v>
      </c>
    </row>
    <row r="12" spans="1:4" ht="12.75">
      <c r="A12" s="66" t="s">
        <v>0</v>
      </c>
      <c r="B12" s="67">
        <f>SUM(B9:B11)</f>
        <v>0</v>
      </c>
      <c r="C12" s="66"/>
      <c r="D12" s="66"/>
    </row>
    <row r="14" spans="1:3" ht="12">
      <c r="A14" s="24" t="s">
        <v>60</v>
      </c>
      <c r="B14" s="61">
        <v>0</v>
      </c>
      <c r="C14" s="65"/>
    </row>
    <row r="15" ht="12">
      <c r="B15" s="61">
        <v>0</v>
      </c>
    </row>
    <row r="16" ht="12">
      <c r="B16" s="61">
        <v>0</v>
      </c>
    </row>
    <row r="17" spans="1:4" ht="12.75">
      <c r="A17" s="66" t="s">
        <v>0</v>
      </c>
      <c r="B17" s="67">
        <f>SUM(B14:B16)</f>
        <v>0</v>
      </c>
      <c r="C17" s="66"/>
      <c r="D17" s="66"/>
    </row>
    <row r="19" spans="1:3" ht="12">
      <c r="A19" s="24" t="s">
        <v>61</v>
      </c>
      <c r="B19" s="61">
        <v>0</v>
      </c>
      <c r="C19" s="65"/>
    </row>
    <row r="20" ht="12">
      <c r="B20" s="61">
        <v>0</v>
      </c>
    </row>
    <row r="21" ht="12">
      <c r="B21" s="61">
        <v>0</v>
      </c>
    </row>
    <row r="22" spans="1:4" ht="12.75">
      <c r="A22" s="66" t="s">
        <v>0</v>
      </c>
      <c r="B22" s="67">
        <f>SUM(B19:B21)</f>
        <v>0</v>
      </c>
      <c r="C22" s="66"/>
      <c r="D22" s="66"/>
    </row>
    <row r="33" spans="1:2" s="66" customFormat="1" ht="13.5" thickBot="1">
      <c r="A33" s="66" t="s">
        <v>0</v>
      </c>
      <c r="B33" s="68">
        <f>B7+B12+B17+B22</f>
        <v>0</v>
      </c>
    </row>
    <row r="34" ht="12.75" thickTop="1"/>
    <row r="36" spans="1:2" ht="12">
      <c r="A36" s="24" t="s">
        <v>62</v>
      </c>
      <c r="B36" s="69"/>
    </row>
    <row r="37" ht="12">
      <c r="B37" s="24"/>
    </row>
    <row r="39" spans="1:3" ht="12">
      <c r="A39" s="24" t="s">
        <v>63</v>
      </c>
      <c r="B39" s="22"/>
      <c r="C39" s="62"/>
    </row>
  </sheetData>
  <sheetProtection/>
  <conditionalFormatting sqref="B36">
    <cfRule type="expression" priority="1" dxfId="0" stopIfTrue="1">
      <formula>ISBLANK(B36)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Estelle SCHMID</cp:lastModifiedBy>
  <cp:lastPrinted>2023-12-12T08:10:57Z</cp:lastPrinted>
  <dcterms:created xsi:type="dcterms:W3CDTF">2010-10-13T07:07:18Z</dcterms:created>
  <dcterms:modified xsi:type="dcterms:W3CDTF">2023-12-12T08:20:55Z</dcterms:modified>
  <cp:category/>
  <cp:version/>
  <cp:contentType/>
  <cp:contentStatus/>
</cp:coreProperties>
</file>